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5 Tool Training Calendar"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How do I set up a new Gmail account?
To create an account:
1. Go to www.gmail.com.
2. Click Create account.
3. The sign-up form will appear...
4. Next, enter your phone number to verify your account...
5. You will receive a text message from Google with a verification code...
6. Next, you will see a form to enter some of your personal information, like your name and birthday.</t>
      </text>
    </comment>
    <comment authorId="0" ref="I2">
      <text>
        <t xml:space="preserve">5-Tool Training Calendar
Instruction / Information Sheet
The Trosky 5 Tool Training Calendar is built on intent, accountability, and culture. The Calendar is a key component of the Trosky Complete Player Development (CPD) Training Program. The 5 Tool Training Calendar is used daily to guide, direct, motivate and hold players accountable to their baseball aspirations and training goals. The Calendar is formatted in an Excel Google Doc. To see consistent gains, players must use their Calendar daily, serving as their guide to getting better every day!
5-Tool Training Sample Link
https://docs.google.com/spreadsheets/d/18DQgbefMra8lpUvts8KW4riG2C-85oUmtFIDGOkQN-E/edit#gid=313045306
INSTRUCTIONS (Top Section = 5 Tool Calendar)
1.    Fill in your first and last name.  (cell B2)
2.    Fill in the specific events and dates (cell M2 &amp; O2)
3.    Fill in the monthly “Outlook Calendar (green section).” List the significant appointments that you have scheduled so that you can work your training around them (i.e, team practices, games, tournaments, private training, doctors' appointments, etc). Highlight your appointments with different colors. (see cells E6:11 / Q6:11)
4.    For each day of the week, highlight in yellow the specific tool(s) you plan to train that day. We recommend planning your entire month out (do the same thing for your strength training routine). (example cell F16)
5.    Next to the tool, list the number(s) from the “Training Menu” of what you plan to train each day(do the same for your strength training). (example cell E16)
6.    Each night before you go to bed, do a daily check-in. Highlight in light blue everything that you accomplished that day. If there was something you didn’t do, highlight it “Red” (example cell E35).
7.    At the end of the week, grade yourself using the 20-80 MLB Grading Scale (50 is average, 80 is the best and 20 is the worst). Grade yourself according to how your effort and consistency were (See - Column B).
8.    Throughout the year, players train for 3 specific 5-Tool test dates (TTD). The 3 test dates are divided up quarterly throughout the year. Fill in your 3 test dates i.e, 1. June, 2. September, and 3. January (See cells K2:R2).
GOAL / ACCOUNTABILITY (Bottom Section)
1.   Under Player’s Note
a.   Goals: Fill in your goals under the “Goal Section” (#’s 1-2-3).
b.   Monthly Check-in: At the end of The month, grade yourself and answer the questions in the “Check-in Section” (questions #’s 1-2-3-4-5-6).
c.   Distractions: Fill this section in with up to 4 distractions you have (i.e, phone, a specific friend, video games, girls, etc…).
d.   Accountability: Fill this section in with up to 2 accountability partners.
IMPORTANT INFORMATION TO NOTE
1.   Game days or tournament play doesn't count as a tool development day unless you're tool training on those specific days.
2.   Private Lessons/Training don't count as a tool development days unless you're tool training those days.
3.   On Speed days we typically don't do leg workouts and on Long Toss days we typically don't lift upper body (short/light catch is good to do an upper body lift days to keep loose and flexible).
4.   On the road workouts (when traveling) you can find a gym or you can do bodyweight workouts that can include bands.
TRAINING MENU 
1.     The Training Menu is a list of Exercises/Drills that can be done daily in your training routine. You have the option to do the exercises listed in the menu or create your personalized workouts and training plan.
2.     Each exercise is numbered. Take the number of the exercise and place it in the column next to the tool in the training calendar. The number represents the exercises you will do on that specific day. 
4 TRAINING SEASONS      
There are 4 training seasons in the calendar year. Each season requires a different workout, workout load and has a different focus according to the season and mission. 6TN members will receive the training calendar for the specific training season they will be entering in.
·     Summer= June, July &amp; August
·     Fall= September, October &amp; November
·     Winter= December &amp; January
·     Spring = February, March, April &amp; May
TRAIN THE DATE (TTD)
Players will 5-Tool test 3 times per year (Summer / Fall / Winter). The test dates are powerful motivators to enhance hard work and overall tool development throughout the year.  The main test dates will be at a Trosky Showcase Camp and the 2 other test dates will be held by the "Powered by" organizations. Note: Plan your test dates with a 1-year outlook.
Players train rigorously for the 3 targeted 5-Tool test dates (TTD).
    Sample Test Date Schedule:
·     Test Date #1: June/July (@ Trosky Showcase Camp)
·     Test Date #2: September/October (by partner organization)
·     Test Date #3: January (by partner organization)
5-TOOL PLAYER DEVELOPMENT MODEL
The 5-Tool Player Development Model focuses on the development of the 5 physical tools, the components that college recruiters and professional baseball scouts evaluate players by. The good news is you don’t have to be born with all 5, and that the 5-Tools can be developed with focused and specific training. The 5-Tool Development model has 4 training concepts with a 3-part player development process.  
The 4 Training Concepts:
1.   Teach
2.   Test
3.   Train
4.   Develop
The model begins with Teaching the 5 physical tools; what the tools are, their importance, how they’re graded and how they apply to the game. Once the players are 5-Tool educated, we Test the player’s 5-Tools with technology, making the results current, accurate and relevant. Once the tools are tested, each athlete writes down their results on their 5 Tool player card and then they grade themselves using the 5 Tool grading scale. Once all 5 Tools are graded they receive their “5 Tool Grade.” The athlete’s 5-Tool Grade reveals 3 very important keys about each player. First, it tells what level of an athlete the player currently is. Second, it tells each player what area they need to work on. And third, it projects the level they project to reach as a player. Once the testing is complete, player assessments are made, goals are then set and players began to Train to elevate and Develop their 5 physical tools.
    3-Part Development Process
1.   5-Tool Player Card 
2.   5-Tool Training System
3.   5-Tool Training Calendar
The first method used in this model is the 5-Tool Player Card. The cards are filled out by the players after they 5-Tool test. Players grade themselves using the Trosky 5 Tool Grading Scale, noting where they stand amongst their peers and other elite athletes. The card evaluates and grades their body, tools, and athleticism, noting both strengths and weaknesses. The 5-Tool Player Card is the main source of direction and navigation guiding each player on what areas they need to train and improve.  Note: Players will receive a 5-Tool Player Card at the Trosky Showcase Camp they attend. Regional Directors will also receive cards for their players for the other test dates that they will run).
The second component of the card is the 5-Tool Training System. The training system teaches specific training methods to incorporate into the player's weekly training routines.  Components of the training system can be found in 3 specific areas, 1) on the 5-Tool Player Card, 2) under the Training Menu on the 5-Tool Training Calendar Google Doc. and 3) in the Weekly Sunday night 6th Tool Nation Blast.
The final component of the Trosky 5 Tool Player Development Model is the 5-Tool Training Calendar. The training calendar is used daily, weekly, monthly and annually to help players stay aligned with their specific training goals. Players are held accountable through their personal Google Doc, the 6th Tool Nation culture and through the 6th Tool Nation weekly email blasts. 4 times a year, for each training season, players receive a new updated 5 Tool Player Development Calendar.
Now that you’re familiar with the 5-Tool Player Development Model and the 5-Tool Training Calendar, let’s get started 6th Tool Nation!!!</t>
      </text>
    </comment>
    <comment authorId="0" ref="J2">
      <text>
        <t xml:space="preserve">Throughout the year, players train for 3 specific 5-Tool test dates (TTD). The 3 test dates are divided up quarterly throughout the year. Fill in your 3 test dates i.e, 1. June, 2. September, and 3. January (See cells K2:R2).</t>
      </text>
    </comment>
    <comment authorId="0" ref="L2">
      <text>
        <t xml:space="preserve">TRAIN THE DATE (TTD)
Players will 5-Tool test 3 times per year (Summer / Fall / Winter). The test dates are powerful motivators to enhance hard work and overall tool development throughout the year.  The main test dates will be at a Trosky Showcase Camp and the 2 other test dates will be held by the "Powered by" organizations. Note: Plan your test dates with a 1-year outlook.
Players train rigorously for the 3 targeted 5-Tool test dates (TTD).
    Sample Test Date Schedule:
·     Test Date #1: June/July (@ Trosky Showcase Camp)
·     Test Date #2: September/October (by partner organization)
·     Test Date #3: January (by partner organization)</t>
      </text>
    </comment>
    <comment authorId="0" ref="E4">
      <text>
        <t xml:space="preserve">INSTRUCTIONS (Top Section = 5 Tool Calendar)
1.    Fill in your first and last name.  (cell B2)
2.    Fill in the specific events and dates. (cell M2 &amp; O2)
3.    Fill in the monthly “Outlook Calendar (green section).” List the significant appointments that you have scheduled so that you can work your training around them (i.e, team practices, games, tournaments, private training, doctors' appointments, etc). Highlight your appointments with different colors. (see cells E6:11 / Q6:11)
4.    For each day of the week, highlight in yellow the specific tool(s) you plan to train that day. We recommend planning your entire month out (do the same thing for your strength training routine). (example cell F16)
5.    Next to the tool, list the number(s) from the “Training Menu” of what you plan to train each day(do the same for your strength training). (example cell E16)
6.    Each night before you go to bed, do a daily check-in. Highlight in light blue everything that you accomplished that day. If there was something you didn’t do, highlight it “Red” (example cell E35).
7.    At the end of the week, grade yourself using the 20-80 MLB Grading Scale (50 is average, 80 is the best and 20 is the worst). Grade yourself according to how your effort and consistency were (See - Column B).
8.    Throughout the year, players train for 3 specific 5-Tool test dates (TTD). The 3 test dates are divided up quarterly throughout the year. Fill in your 3 test dates i.e, 1. June, 2. September, and 3. January (See cells K2:R2).</t>
      </text>
    </comment>
    <comment authorId="0" ref="F4">
      <text>
        <t xml:space="preserve">"I Can &amp; I Will”</t>
      </text>
    </comment>
    <comment authorId="0" ref="G4">
      <text>
        <t xml:space="preserve">"Get Your Mind Right"</t>
      </text>
    </comment>
    <comment authorId="0" ref="H4">
      <text>
        <t xml:space="preserve">"Body Tools Makeup"</t>
      </text>
    </comment>
    <comment authorId="0" ref="I4">
      <text>
        <t xml:space="preserve">“FNFO”
F: Fear 
N: Nothing 
F: Fear 
O: No One 
Some sometime I make the acronyms sound better then making it perfect. FNFO sounds way better and easier to remember!  -Nate Trosky</t>
      </text>
    </comment>
    <comment authorId="0" ref="J4">
      <text>
        <t xml:space="preserve">"Big Game Hunter"</t>
      </text>
    </comment>
    <comment authorId="0" ref="K4">
      <text>
        <t xml:space="preserve">C:Ceo 
O: Of 
T: The 
C: Ceo</t>
      </text>
    </comment>
    <comment authorId="0" ref="L4">
      <text>
        <t xml:space="preserve">"Complete Player Development"</t>
      </text>
    </comment>
    <comment authorId="0" ref="M4">
      <text>
        <t xml:space="preserve">"Train The Date"</t>
      </text>
    </comment>
    <comment authorId="0" ref="N4">
      <text>
        <t xml:space="preserve">“AAO” When Distractions and Adversity come, the Masters of the Game “AAO!”
              -Adapt
              -Adjust
              -Overcome</t>
      </text>
    </comment>
    <comment authorId="0" ref="O4">
      <text>
        <t xml:space="preserve">“DCBA” The Decision is Made / The Mind is Clear / The Body is Relaxed and the Attitude is Attack! 
 -Decide
 -Clear
 -Breathe
  -Attack</t>
      </text>
    </comment>
    <comment authorId="0" ref="P4">
      <text>
        <t xml:space="preserve">"Time 2 Eat"
</t>
      </text>
    </comment>
    <comment authorId="0" ref="Q4">
      <text>
        <t xml:space="preserve">"Separation Amongst the Elite"</t>
      </text>
    </comment>
    <comment authorId="0" ref="C6">
      <text>
        <t xml:space="preserve">Fill in the monthly “Outlook Calendar (green section on sample).” List the significant appointments that you have scheduled so that you can work your training around them (i.e, team practices, games, tournaments, private training, doctors' appointments, etc). Highlight your appointments with different colors. (see cells E6:11 / Q6:11)</t>
      </text>
    </comment>
    <comment authorId="0" ref="B13">
      <text>
        <t xml:space="preserve">At the end of the week, grade yourself using the 20-80 MLB Grading Scale (50 is average, 80 is the best and 20 is the worst). Grade yourself according to how your effort and consistency were (See - Column B).</t>
      </text>
    </comment>
    <comment authorId="0" ref="C13">
      <text>
        <t xml:space="preserve">For each day of the week, highlight in yellow the specific tool(s) you plan to train that day. We recommend planning your entire month out (do the same thing for your strength training routine). (example cell F16)
Next to the tool, list the number(s) from the “Training Menu” of what you plan to train each day(do the same for your strength training). (example cell E16)
Each night before you go to bed, do a daily check-in. Highlight in light blue everything that you accomplished that day. If there was something you didn’t do, highlight it “Red” (example cell E35).</t>
      </text>
    </comment>
    <comment authorId="0" ref="E15">
      <text>
        <t xml:space="preserve">SPEED Tool (strength / technique)
     1. Jump Rope 
     2. Hills / Mountains 
     3. Stairs 
     4. Bleachers
     5. Short Sprints Timed (forward &amp; backward)
     6. Medium Sprints Timed (forward &amp; backward)
     7. Long Sprints Timed (forward)
     8. Base Stealing jumps 
     9. Deep Static Stretches</t>
      </text>
    </comment>
    <comment authorId="0" ref="E16">
      <text>
        <t xml:space="preserve">THROW Tool (strength / technique)
     1. J-Bands Routine
     2. Arm Circles
     3. Throw Football
     4. Throw Softballs
     5. Throwing Drills
     6. Short Day
     7. Medium Day
     8. Long Day</t>
      </text>
    </comment>
    <comment authorId="0" ref="E17">
      <text>
        <t xml:space="preserve">HIT - Power (strength / technique)
     1. Over &amp; Under Speed Swing Training 
     2. Swing Heavy / Hit Heavy &amp; Swing Light /  Hit Heavy &amp; Swing Regular / Hit Heavy
     3. Bat Snaps
     4. Forearm Roll-ups
     5. Med Ball work 
     6. Heavy Bat Punching Bag Quick Swings</t>
      </text>
    </comment>
    <comment authorId="0" ref="E18">
      <text>
        <t xml:space="preserve">HIT - Average (skill / technique)
    1. Hitting Bands / Snaps
    2. Batting Tee
    3. Soft-toss / Front-toss
    4. Self Toss Drill
    5. Birdies 
    6. Batting Practice (overhand or front-toss)
    7. Strikeout Game
    8. Beans with Stick (front-toss)
    9. Caps with Stick (batting practice)</t>
      </text>
    </comment>
    <comment authorId="0" ref="E19">
      <text>
        <t xml:space="preserve">FIELDING Tool (skill/ technique)
    INFIELD
    1. Spider Drill - DRY 
    2. Shuffle Series - DRY
    3. D-Backs Pre-Pitch Drill
    4. Infield Drills 
    5. High-Hop Star Drill
    6. Field Groundballs
    OUTFIELD
    1. Spider Drill - DRY 
    2. D-Backs Pre-Pitch Drill
    3. Outfield Drills 
    4. Field Flyballs and Linedrives (tossed)
    5. Field Flyballs (fungos or machine)
    6. Field Groundballs
     CATCHER
     1. Functional Movement / Stretch Series 
     2. Footwork / Foot-Speed Drills
     3. Catching Drills 
     4. Throws to all Bases
     PITCHER
     1. Pitching Drills 
     2. Barrel (or net) Target Throwing 
     3. Flat Ground 
     4. Picks 
     5. Bullpen
     6. Pepper
     7. PFP</t>
      </text>
    </comment>
    <comment authorId="0" ref="E21">
      <text>
        <t xml:space="preserve">STRENGTH - Upper Body 
     1. Core 
     2. Weight Training  
     3. Body Weight Exercises / Bands</t>
      </text>
    </comment>
    <comment authorId="0" ref="E22">
      <text>
        <t xml:space="preserve">STRENGTH - Lower Body
     1. Core 
     2. Weight Training  
     3. Body Weight Exercises / Bands</t>
      </text>
    </comment>
    <comment authorId="0" ref="G68">
      <text>
        <t xml:space="preserve">GOALS / ACCOUNTABILITY / DISTRACTIONS / CHECK-IN
a.   Goals: Fill in your goals under the “Goal Section” (#’s 1-2-3).
b.   Monthly Check-in: At the end of The month, grade yourself and answer the questions in the “Check-in Section” (questions #’s 1-2-3-4-5-6).
c.   Distractions: Fill this section in with up to 4 distractions you have (i.e, phone, a specific friend, video games, girls, etc…).
d.   Accountability: Fill this section in with up to 2 accountability partners.</t>
      </text>
    </comment>
    <comment authorId="0" ref="C94">
      <text>
        <t xml:space="preserve">Fill in the monthly “Outlook Calendar (green section on sample).” List the significant appointments that you have scheduled so that you can work your training around them (i.e, team practices, games, tournaments, private training, doctors' appointments, etc). Highlight your appointments with different colors. (see cells E6:11 / Q6:11)</t>
      </text>
    </comment>
  </commentList>
</comments>
</file>

<file path=xl/sharedStrings.xml><?xml version="1.0" encoding="utf-8"?>
<sst xmlns="http://schemas.openxmlformats.org/spreadsheetml/2006/main" count="580" uniqueCount="99">
  <si>
    <t xml:space="preserve">TROSKY - 5 - Tool Training Calendar  </t>
  </si>
  <si>
    <t>Current Date</t>
  </si>
  <si>
    <t>Enter Event Name Here TRAIN THE DATE (TTD)</t>
  </si>
  <si>
    <t>My Name is</t>
  </si>
  <si>
    <t>, I am the CEO of the 6th Tool Nation!</t>
  </si>
  <si>
    <t>DAYS UNTIL EVENT(s) =</t>
  </si>
  <si>
    <t>Montlhly Grade</t>
  </si>
  <si>
    <t>Instructions</t>
  </si>
  <si>
    <t>ICIW</t>
  </si>
  <si>
    <t>GYMR</t>
  </si>
  <si>
    <t>BTM</t>
  </si>
  <si>
    <t>FNFO</t>
  </si>
  <si>
    <t>BGH</t>
  </si>
  <si>
    <t>COTC</t>
  </si>
  <si>
    <t>CPD</t>
  </si>
  <si>
    <t>TTD</t>
  </si>
  <si>
    <t>AAO</t>
  </si>
  <si>
    <t>DCBA</t>
  </si>
  <si>
    <t>X2E</t>
  </si>
  <si>
    <t>SATE</t>
  </si>
  <si>
    <r>
      <rPr>
        <rFont val="Calibri, Arial"/>
        <b/>
        <color rgb="FFFFFFFF"/>
      </rPr>
      <t xml:space="preserve">WEEKLY GRADE </t>
    </r>
    <r>
      <rPr>
        <rFont val="Calibri, Arial"/>
        <b/>
        <i/>
        <color rgb="FFFFFFFF"/>
      </rPr>
      <t>(20-80 Scale)</t>
    </r>
  </si>
  <si>
    <t xml:space="preserve">Outlook Calendar </t>
  </si>
  <si>
    <t>MONDAY</t>
  </si>
  <si>
    <t>TUESDAY</t>
  </si>
  <si>
    <t>WEDNESDAY</t>
  </si>
  <si>
    <t>THURSDAY</t>
  </si>
  <si>
    <t>FRIDAY</t>
  </si>
  <si>
    <t>SATURDAY</t>
  </si>
  <si>
    <r>
      <rPr>
        <rFont val="Calibri, Arial"/>
        <b/>
        <color rgb="FF000000"/>
        <sz val="18.0"/>
      </rPr>
      <t>SUNDAY</t>
    </r>
    <r>
      <rPr>
        <rFont val="Calibri"/>
        <b/>
        <i/>
        <color rgb="FF000000"/>
        <sz val="18.0"/>
      </rPr>
      <t xml:space="preserve"> </t>
    </r>
  </si>
  <si>
    <t>Week 1</t>
  </si>
  <si>
    <t>WEEK 2</t>
  </si>
  <si>
    <t>WEEK 3</t>
  </si>
  <si>
    <t>WEEK 4</t>
  </si>
  <si>
    <t>WEEK 5</t>
  </si>
  <si>
    <t>WEEK GRADE</t>
  </si>
  <si>
    <t>WEEK 1</t>
  </si>
  <si>
    <t>TOOLS</t>
  </si>
  <si>
    <t>X Per Week</t>
  </si>
  <si>
    <t>#</t>
  </si>
  <si>
    <t>Speed</t>
  </si>
  <si>
    <t>Throw</t>
  </si>
  <si>
    <t>Hit Power</t>
  </si>
  <si>
    <t>Hit Average</t>
  </si>
  <si>
    <t>Fielding</t>
  </si>
  <si>
    <t>STRENGTH</t>
  </si>
  <si>
    <t xml:space="preserve">Upper Body </t>
  </si>
  <si>
    <t xml:space="preserve"> </t>
  </si>
  <si>
    <t xml:space="preserve">Lower Body </t>
  </si>
  <si>
    <t xml:space="preserve">ACCOUNTABILITY vs DISTRACTIONS </t>
  </si>
  <si>
    <t xml:space="preserve">          GOALS / CHECK-IN / RESULTS
</t>
  </si>
  <si>
    <t>GOALS</t>
  </si>
  <si>
    <t>GOAL</t>
  </si>
  <si>
    <t>DATE</t>
  </si>
  <si>
    <t>Distractions</t>
  </si>
  <si>
    <t xml:space="preserve">Accountabilty </t>
  </si>
  <si>
    <t xml:space="preserve">Short Term Goal: </t>
  </si>
  <si>
    <t>Enter Short term Goal</t>
  </si>
  <si>
    <t>1. SPEED</t>
  </si>
  <si>
    <t>enter goal</t>
  </si>
  <si>
    <t>enter date</t>
  </si>
  <si>
    <t>enter a distraction here</t>
  </si>
  <si>
    <t>enter accountability here</t>
  </si>
  <si>
    <t xml:space="preserve">Mid Term Goal: </t>
  </si>
  <si>
    <t>Enter Mid Term Goal</t>
  </si>
  <si>
    <t>2. THROW</t>
  </si>
  <si>
    <t>Long Term Goal:</t>
  </si>
  <si>
    <t>Enter Long Term Goal</t>
  </si>
  <si>
    <t>3. HIT-POWER</t>
  </si>
  <si>
    <t>4. HIT-AVG</t>
  </si>
  <si>
    <t>CHECK-IN</t>
  </si>
  <si>
    <t>5. FIELDING</t>
  </si>
  <si>
    <t xml:space="preserve">Execution / Consistentcy: </t>
  </si>
  <si>
    <t>Enter Grade &amp; Notes</t>
  </si>
  <si>
    <t xml:space="preserve">Distraction Management: </t>
  </si>
  <si>
    <t>QUICK LINKS &amp; RESOURCES</t>
  </si>
  <si>
    <t>CEO of the CEO:</t>
  </si>
  <si>
    <t>Didn't Do Well:</t>
  </si>
  <si>
    <t xml:space="preserve">Did Well: </t>
  </si>
  <si>
    <t>Next Month Adjustments:</t>
  </si>
  <si>
    <t>Enter Notes</t>
  </si>
  <si>
    <t>PLAYER NOTES:</t>
  </si>
  <si>
    <t>RESULTS</t>
  </si>
  <si>
    <t>AVERAGE</t>
  </si>
  <si>
    <t>%</t>
  </si>
  <si>
    <t>% of OVERALL</t>
  </si>
  <si>
    <t>enter your notes here</t>
  </si>
  <si>
    <t>OVERALL</t>
  </si>
  <si>
    <t>x</t>
  </si>
  <si>
    <t>6th TOOL  COVENANT:</t>
  </si>
  <si>
    <t>Today I am committing to becoming an elite member of the 6th Tool Nation. I will press on towards my goals and strive to be the best that I can be, keeping my attitude greater than the circumstances, my mission greater than my feelings, and the team greater than myself! I will embrace the adversity that I will face throughout my journey, seeking the advantage in the disadvantage and the solution in the problem. Understanding that in every victory there's great defeat and in every success there’s great challenge! *</t>
  </si>
  <si>
    <t>Checklist</t>
  </si>
  <si>
    <t>NEXT MONTH</t>
  </si>
  <si>
    <r>
      <rPr>
        <rFont val="Calibri, Arial"/>
        <b/>
        <color rgb="FF000000"/>
        <sz val="18.0"/>
      </rPr>
      <t>SUNDAY</t>
    </r>
    <r>
      <rPr>
        <rFont val="Calibri"/>
        <b/>
        <i/>
        <color rgb="FF000000"/>
        <sz val="18.0"/>
      </rPr>
      <t xml:space="preserve"> </t>
    </r>
  </si>
  <si>
    <t>school events</t>
  </si>
  <si>
    <t>tournaments</t>
  </si>
  <si>
    <t>practices</t>
  </si>
  <si>
    <t>lessons</t>
  </si>
  <si>
    <t>personal events</t>
  </si>
  <si>
    <t>© 2020 6th Tool Nation: Trosky Baseball &amp; Kali Baseball - South Bay Sports Training &amp; Partners. All Rights Reserved.</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</si>
</sst>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dddd&quot;, &quot;mmmm&quot; &quot;d"/>
    <numFmt numFmtId="166" formatCode="mmm&quot;-&quot;d"/>
    <numFmt numFmtId="167" formatCode="dddd&quot;, &quot;mmmm&quot; &quot;d&quot;, &quot;yyyy"/>
    <numFmt numFmtId="168" formatCode="0.0"/>
  </numFmts>
  <fonts count="65">
    <font>
      <sz val="10.0"/>
      <color rgb="FF000000"/>
      <name val="Arial"/>
      <scheme val="minor"/>
    </font>
    <font>
      <sz val="40.0"/>
      <color rgb="FF9FC5E8"/>
      <name val="Calibri"/>
    </font>
    <font>
      <b/>
      <sz val="40.0"/>
      <color rgb="FF9FC5E8"/>
      <name val="Calibri"/>
    </font>
    <font>
      <sz val="12.0"/>
      <color theme="1"/>
      <name val="Calibri"/>
    </font>
    <font>
      <b/>
      <i/>
      <sz val="24.0"/>
      <color rgb="FFFFFFFF"/>
      <name val="Calibri"/>
    </font>
    <font>
      <b/>
      <sz val="18.0"/>
      <color rgb="FFFFFFFF"/>
      <name val="Calibri"/>
    </font>
    <font>
      <b/>
      <sz val="8.0"/>
      <color rgb="FFFFFFFF"/>
      <name val="Calibri"/>
    </font>
    <font>
      <b/>
      <sz val="10.0"/>
      <color rgb="FFB7B7B7"/>
      <name val="Calibri"/>
    </font>
    <font>
      <b/>
      <i/>
      <sz val="40.0"/>
      <color rgb="FF9FC5E8"/>
      <name val="Calibri"/>
    </font>
    <font>
      <b/>
      <i/>
      <sz val="34.0"/>
      <color rgb="FF9FC5E8"/>
      <name val="Calibri"/>
    </font>
    <font>
      <i/>
      <sz val="12.0"/>
      <color theme="1"/>
      <name val="Calibri"/>
    </font>
    <font>
      <i/>
      <sz val="10.0"/>
      <color rgb="FF9FC5E8"/>
      <name val="Calibri"/>
    </font>
    <font>
      <b/>
      <i/>
      <sz val="14.0"/>
      <color rgb="FF9FC5E8"/>
      <name val="Calibri"/>
    </font>
    <font>
      <b/>
      <i/>
      <sz val="14.0"/>
      <color rgb="FFFFFFFF"/>
      <name val="Calibri"/>
    </font>
    <font/>
    <font>
      <b/>
      <i/>
      <sz val="18.0"/>
      <color rgb="FFFFFFFF"/>
      <name val="Calibri"/>
    </font>
    <font>
      <b/>
      <i/>
      <sz val="24.0"/>
      <color rgb="FF073763"/>
      <name val="Calibri"/>
    </font>
    <font>
      <b/>
      <i/>
      <sz val="16.0"/>
      <color rgb="FF073763"/>
      <name val="Calibri"/>
    </font>
    <font>
      <b/>
      <i/>
      <sz val="18.0"/>
      <color rgb="FF073763"/>
      <name val="Calibri"/>
    </font>
    <font>
      <i/>
      <sz val="10.0"/>
      <color rgb="FFFFFF00"/>
      <name val="Calibri"/>
    </font>
    <font>
      <sz val="14.0"/>
      <color theme="1"/>
      <name val="Calibri"/>
    </font>
    <font>
      <b/>
      <i/>
      <sz val="12.0"/>
      <color rgb="FF000000"/>
      <name val="Calibri"/>
    </font>
    <font>
      <b/>
      <i/>
      <sz val="14.0"/>
      <color rgb="FF000000"/>
      <name val="Calibri"/>
    </font>
    <font>
      <b/>
      <i/>
      <sz val="24.0"/>
      <color rgb="FF000000"/>
      <name val="Calibri"/>
    </font>
    <font>
      <b/>
      <i/>
      <sz val="18.0"/>
      <color theme="1"/>
      <name val="Calibri"/>
    </font>
    <font>
      <b/>
      <i/>
      <sz val="12.0"/>
      <color theme="1"/>
      <name val="Calibri"/>
    </font>
    <font>
      <b/>
      <i/>
      <sz val="10.0"/>
      <color theme="1"/>
      <name val="Calibri"/>
    </font>
    <font>
      <i/>
      <sz val="9.0"/>
      <color rgb="FFFFFF00"/>
      <name val="Calibri"/>
    </font>
    <font>
      <b/>
      <i/>
      <sz val="12.0"/>
      <color rgb="FFCC0000"/>
      <name val="Calibri"/>
    </font>
    <font>
      <b/>
      <sz val="14.0"/>
      <color rgb="FFCC0000"/>
      <name val="Calibri"/>
    </font>
    <font>
      <b/>
      <i/>
      <sz val="12.0"/>
      <color rgb="FF9FC5E8"/>
      <name val="Calibri"/>
    </font>
    <font>
      <sz val="12.0"/>
      <color rgb="FFFFFFFF"/>
      <name val="Calibri"/>
    </font>
    <font>
      <b/>
      <color rgb="FF000000"/>
      <name val="Calibri"/>
    </font>
    <font>
      <b/>
      <color rgb="FFFFFFFF"/>
      <name val="Calibri"/>
    </font>
    <font>
      <b/>
      <i/>
      <sz val="12.0"/>
      <color rgb="FF073763"/>
      <name val="Calibri"/>
    </font>
    <font>
      <b/>
      <sz val="18.0"/>
      <color rgb="FF000000"/>
      <name val="Calibri"/>
    </font>
    <font>
      <color theme="1"/>
      <name val="Arial"/>
      <scheme val="minor"/>
    </font>
    <font>
      <b/>
      <sz val="12.0"/>
      <color rgb="FF073763"/>
      <name val="Calibri"/>
    </font>
    <font>
      <b/>
      <sz val="12.0"/>
      <color rgb="FF000000"/>
      <name val="Calibri"/>
    </font>
    <font>
      <sz val="12.0"/>
      <color rgb="FF000000"/>
      <name val="Calibri"/>
    </font>
    <font>
      <b/>
      <i/>
      <sz val="10.0"/>
      <color rgb="FFFFFF00"/>
      <name val="Calibri"/>
    </font>
    <font>
      <sz val="18.0"/>
      <color rgb="FF9FC5E8"/>
      <name val="Calibri"/>
    </font>
    <font>
      <b/>
      <sz val="14.0"/>
      <color rgb="FFFFFFFF"/>
      <name val="Consolas"/>
    </font>
    <font>
      <b/>
      <sz val="18.0"/>
      <color rgb="FF073763"/>
      <name val="Calibri"/>
    </font>
    <font>
      <b/>
      <sz val="14.0"/>
      <color rgb="FFFFFFFF"/>
      <name val="Calibri"/>
    </font>
    <font>
      <color rgb="FFFFFFFF"/>
      <name val="Arial"/>
    </font>
    <font>
      <sz val="14.0"/>
      <color rgb="FF000000"/>
      <name val="Calibri"/>
    </font>
    <font>
      <b/>
      <sz val="14.0"/>
      <color rgb="FF000000"/>
      <name val="Calibri"/>
    </font>
    <font>
      <color theme="1"/>
      <name val="Arial"/>
    </font>
    <font>
      <b/>
      <sz val="14.0"/>
      <color theme="1"/>
      <name val="Calibri"/>
    </font>
    <font>
      <u/>
      <sz val="10.0"/>
      <color rgb="FF073763"/>
      <name val="Calibri"/>
    </font>
    <font>
      <u/>
      <sz val="10.0"/>
      <color rgb="FF073763"/>
      <name val="Calibri"/>
    </font>
    <font>
      <u/>
      <sz val="10.0"/>
      <color rgb="FF073763"/>
      <name val="Calibri"/>
    </font>
    <font>
      <u/>
      <sz val="10.0"/>
      <color rgb="FF073763"/>
      <name val="Calibri"/>
    </font>
    <font>
      <u/>
      <sz val="10.0"/>
      <color rgb="FF073763"/>
      <name val="Calibri"/>
    </font>
    <font>
      <u/>
      <sz val="10.0"/>
      <color rgb="FF073763"/>
      <name val="Calibri"/>
    </font>
    <font>
      <u/>
      <sz val="10.0"/>
      <color rgb="FF073763"/>
      <name val="Calibri"/>
    </font>
    <font>
      <u/>
      <sz val="10.0"/>
      <color rgb="FF073763"/>
      <name val="Calibri"/>
    </font>
    <font>
      <u/>
      <sz val="10.0"/>
      <color rgb="FF073763"/>
      <name val="Calibri"/>
    </font>
    <font>
      <b/>
      <color rgb="FFFFFFFF"/>
      <name val="Arial"/>
    </font>
    <font>
      <b/>
      <sz val="12.0"/>
      <color rgb="FFFFFFFF"/>
      <name val="Calibri"/>
    </font>
    <font>
      <sz val="12.0"/>
      <color rgb="FF073763"/>
      <name val="Calibri"/>
    </font>
    <font>
      <i/>
      <sz val="14.0"/>
      <color theme="1"/>
      <name val="Arial"/>
      <scheme val="minor"/>
    </font>
    <font>
      <sz val="14.0"/>
      <color theme="1"/>
      <name val="Arial"/>
    </font>
    <font>
      <b/>
      <color rgb="FF073763"/>
      <name val="Calibri"/>
    </font>
  </fonts>
  <fills count="12">
    <fill>
      <patternFill patternType="none"/>
    </fill>
    <fill>
      <patternFill patternType="lightGray"/>
    </fill>
    <fill>
      <patternFill patternType="solid">
        <fgColor rgb="FF666666"/>
        <bgColor rgb="FF666666"/>
      </patternFill>
    </fill>
    <fill>
      <patternFill patternType="solid">
        <fgColor rgb="FF000000"/>
        <bgColor rgb="FF000000"/>
      </patternFill>
    </fill>
    <fill>
      <patternFill patternType="solid">
        <fgColor rgb="FF073763"/>
        <bgColor rgb="FF073763"/>
      </patternFill>
    </fill>
    <fill>
      <patternFill patternType="solid">
        <fgColor rgb="FF9FC5E8"/>
        <bgColor rgb="FF9FC5E8"/>
      </patternFill>
    </fill>
    <fill>
      <patternFill patternType="solid">
        <fgColor rgb="FFAEABAB"/>
        <bgColor rgb="FFAEABAB"/>
      </patternFill>
    </fill>
    <fill>
      <patternFill patternType="solid">
        <fgColor rgb="FFEFEFEF"/>
        <bgColor rgb="FFEFEFEF"/>
      </patternFill>
    </fill>
    <fill>
      <patternFill patternType="solid">
        <fgColor rgb="FFFFFFFF"/>
        <bgColor rgb="FFFFFFFF"/>
      </patternFill>
    </fill>
    <fill>
      <patternFill patternType="solid">
        <fgColor rgb="FFFFF2CC"/>
        <bgColor rgb="FFFFF2CC"/>
      </patternFill>
    </fill>
    <fill>
      <patternFill patternType="solid">
        <fgColor rgb="FFB7B7B7"/>
        <bgColor rgb="FFB7B7B7"/>
      </patternFill>
    </fill>
    <fill>
      <patternFill patternType="solid">
        <fgColor rgb="FF999999"/>
        <bgColor rgb="FF999999"/>
      </patternFill>
    </fill>
  </fills>
  <borders count="22">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ttom style="thin">
        <color rgb="FFFF0000"/>
      </bottom>
    </border>
    <border>
      <bottom style="thin">
        <color rgb="FFFF0000"/>
      </bottom>
    </border>
    <border>
      <right style="thin">
        <color rgb="FFFF0000"/>
      </right>
      <bottom style="thin">
        <color rgb="FFFF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right style="thin">
        <color rgb="FF000000"/>
      </right>
    </border>
    <border>
      <left style="thin">
        <color rgb="FF000000"/>
      </left>
      <bottom style="thin">
        <color rgb="FF000000"/>
      </bottom>
    </border>
    <border>
      <top style="thin">
        <color rgb="FF000000"/>
      </top>
      <bottom style="thin">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0"/>
    </xf>
    <xf borderId="0" fillId="3" fontId="2" numFmtId="0" xfId="0" applyAlignment="1" applyFill="1" applyFont="1">
      <alignment horizontal="center" shrinkToFit="0" vertical="center" wrapText="0"/>
    </xf>
    <xf borderId="0" fillId="3" fontId="3" numFmtId="0" xfId="0" applyAlignment="1" applyFont="1">
      <alignment vertical="center"/>
    </xf>
    <xf borderId="0" fillId="3" fontId="4" numFmtId="0" xfId="0" applyAlignment="1" applyFont="1">
      <alignment horizontal="center" shrinkToFit="0" vertical="center" wrapText="0"/>
    </xf>
    <xf borderId="0" fillId="3" fontId="4" numFmtId="164" xfId="0" applyAlignment="1" applyFont="1" applyNumberFormat="1">
      <alignment horizontal="center" shrinkToFit="0" vertical="center" wrapText="0"/>
    </xf>
    <xf borderId="0" fillId="3" fontId="5" numFmtId="0" xfId="0" applyAlignment="1" applyFont="1">
      <alignment horizontal="center" readingOrder="0" shrinkToFit="0" vertical="center" wrapText="1"/>
    </xf>
    <xf borderId="0" fillId="3" fontId="6" numFmtId="0" xfId="0" applyAlignment="1" applyFont="1">
      <alignment horizontal="right" readingOrder="0" shrinkToFit="0" vertical="center" wrapText="0"/>
    </xf>
    <xf borderId="0" fillId="3" fontId="7" numFmtId="0" xfId="0" applyAlignment="1" applyFont="1">
      <alignment horizontal="right" readingOrder="0" shrinkToFit="0" vertical="center" wrapText="0"/>
    </xf>
    <xf borderId="0" fillId="3" fontId="8" numFmtId="0" xfId="0" applyAlignment="1" applyFont="1">
      <alignment horizontal="center" shrinkToFit="0" vertical="center" wrapText="0"/>
    </xf>
    <xf borderId="0" fillId="4" fontId="9" numFmtId="0" xfId="0" applyAlignment="1" applyFill="1" applyFont="1">
      <alignment horizontal="left" readingOrder="0" shrinkToFit="0" vertical="center" wrapText="0"/>
    </xf>
    <xf borderId="0" fillId="4" fontId="10" numFmtId="0" xfId="0" applyAlignment="1" applyFont="1">
      <alignment vertical="center"/>
    </xf>
    <xf borderId="0" fillId="4" fontId="11" numFmtId="0" xfId="0" applyAlignment="1" applyFont="1">
      <alignment horizontal="center" readingOrder="0" shrinkToFit="0" vertical="center" wrapText="1"/>
    </xf>
    <xf borderId="0" fillId="4" fontId="12" numFmtId="0" xfId="0" applyAlignment="1" applyFont="1">
      <alignment horizontal="center" readingOrder="0" shrinkToFit="0" vertical="center" wrapText="1"/>
    </xf>
    <xf borderId="1" fillId="4" fontId="13" numFmtId="0" xfId="0" applyAlignment="1" applyBorder="1" applyFont="1">
      <alignment horizontal="center" readingOrder="0" shrinkToFit="0" vertical="center" wrapText="1"/>
    </xf>
    <xf borderId="2" fillId="0" fontId="14" numFmtId="0" xfId="0" applyBorder="1" applyFont="1"/>
    <xf borderId="2" fillId="4" fontId="15" numFmtId="165" xfId="0" applyAlignment="1" applyBorder="1" applyFont="1" applyNumberFormat="1">
      <alignment horizontal="center" readingOrder="0" shrinkToFit="0" vertical="center" wrapText="1"/>
    </xf>
    <xf borderId="3" fillId="0" fontId="14" numFmtId="0" xfId="0" applyBorder="1" applyFont="1"/>
    <xf borderId="0" fillId="4" fontId="13" numFmtId="166" xfId="0" applyAlignment="1" applyFont="1" applyNumberFormat="1">
      <alignment horizontal="center" readingOrder="0" shrinkToFit="0" vertical="center" wrapText="1"/>
    </xf>
    <xf borderId="0" fillId="3" fontId="16" numFmtId="0" xfId="0" applyAlignment="1" applyFont="1">
      <alignment shrinkToFit="0" vertical="center" wrapText="0"/>
    </xf>
    <xf borderId="0" fillId="5" fontId="17" numFmtId="0" xfId="0" applyAlignment="1" applyFill="1" applyFont="1">
      <alignment horizontal="center" readingOrder="0" shrinkToFit="0" vertical="center" wrapText="0"/>
    </xf>
    <xf borderId="0" fillId="5" fontId="17" numFmtId="0" xfId="0" applyAlignment="1" applyFont="1">
      <alignment readingOrder="0" shrinkToFit="0" vertical="center" wrapText="0"/>
    </xf>
    <xf borderId="0" fillId="5" fontId="10" numFmtId="0" xfId="0" applyAlignment="1" applyFont="1">
      <alignment vertical="center"/>
    </xf>
    <xf borderId="0" fillId="5" fontId="18" numFmtId="0" xfId="0" applyAlignment="1" applyFont="1">
      <alignment readingOrder="0" shrinkToFit="0" vertical="center" wrapText="0"/>
    </xf>
    <xf borderId="0" fillId="5" fontId="19" numFmtId="0" xfId="0" applyAlignment="1" applyFont="1">
      <alignment horizontal="center" readingOrder="0" shrinkToFit="0" vertical="center" wrapText="0"/>
    </xf>
    <xf borderId="0" fillId="5" fontId="20" numFmtId="0" xfId="0" applyAlignment="1" applyFont="1">
      <alignment horizontal="center" readingOrder="0" shrinkToFit="0" vertical="center" wrapText="0"/>
    </xf>
    <xf borderId="0" fillId="5" fontId="21" numFmtId="167" xfId="0" applyAlignment="1" applyFont="1" applyNumberFormat="1">
      <alignment horizontal="center" readingOrder="0" vertical="center"/>
    </xf>
    <xf borderId="4" fillId="5" fontId="22" numFmtId="164" xfId="0" applyAlignment="1" applyBorder="1" applyFont="1" applyNumberFormat="1">
      <alignment horizontal="center" readingOrder="0" vertical="center"/>
    </xf>
    <xf borderId="5" fillId="0" fontId="14" numFmtId="0" xfId="0" applyBorder="1" applyFont="1"/>
    <xf borderId="5" fillId="5" fontId="23" numFmtId="0" xfId="0" applyAlignment="1" applyBorder="1" applyFont="1">
      <alignment horizontal="right" readingOrder="0" vertical="center"/>
    </xf>
    <xf borderId="6" fillId="5" fontId="23" numFmtId="0" xfId="0" applyAlignment="1" applyBorder="1" applyFont="1">
      <alignment horizontal="right" readingOrder="0" vertical="center"/>
    </xf>
    <xf borderId="0" fillId="5" fontId="24" numFmtId="164" xfId="0" applyAlignment="1" applyFont="1" applyNumberFormat="1">
      <alignment horizontal="center" shrinkToFit="0" vertical="center" wrapText="1"/>
    </xf>
    <xf borderId="0" fillId="5" fontId="25" numFmtId="164" xfId="0" applyAlignment="1" applyFont="1" applyNumberFormat="1">
      <alignment horizontal="center" shrinkToFit="0" vertical="center" wrapText="1"/>
    </xf>
    <xf borderId="0" fillId="3" fontId="26" numFmtId="0" xfId="0" applyAlignment="1" applyFont="1">
      <alignment horizontal="center" readingOrder="0" shrinkToFit="0" vertical="center" wrapText="1"/>
    </xf>
    <xf borderId="0" fillId="4" fontId="27" numFmtId="0" xfId="0" applyAlignment="1" applyFont="1">
      <alignment horizontal="center" readingOrder="0" shrinkToFit="0" vertical="center" wrapText="1"/>
    </xf>
    <xf borderId="0" fillId="4" fontId="28" numFmtId="0" xfId="0" applyAlignment="1" applyFont="1">
      <alignment horizontal="center" shrinkToFit="0" vertical="center" wrapText="1"/>
    </xf>
    <xf borderId="0" fillId="4" fontId="29" numFmtId="168" xfId="0" applyAlignment="1" applyFont="1" applyNumberFormat="1">
      <alignment horizontal="left" shrinkToFit="0" vertical="center" wrapText="1"/>
    </xf>
    <xf borderId="0" fillId="4" fontId="19" numFmtId="0" xfId="0" applyAlignment="1" applyFont="1">
      <alignment horizontal="left" readingOrder="0" shrinkToFit="0" vertical="center" wrapText="1"/>
    </xf>
    <xf borderId="0" fillId="4" fontId="30" numFmtId="0" xfId="0" applyAlignment="1" applyFont="1">
      <alignment horizontal="center" readingOrder="0" shrinkToFit="0" vertical="center" wrapText="1"/>
    </xf>
    <xf borderId="0" fillId="4" fontId="30" numFmtId="0" xfId="0" applyAlignment="1" applyFont="1">
      <alignment horizontal="center" shrinkToFit="0" vertical="center" wrapText="1"/>
    </xf>
    <xf borderId="0" fillId="3" fontId="31" numFmtId="0" xfId="0" applyAlignment="1" applyFont="1">
      <alignment shrinkToFit="0" vertical="center" wrapText="1"/>
    </xf>
    <xf borderId="7" fillId="3" fontId="31" numFmtId="0" xfId="0" applyAlignment="1" applyBorder="1" applyFont="1">
      <alignment shrinkToFit="0" vertical="center" wrapText="1"/>
    </xf>
    <xf borderId="7" fillId="3" fontId="31" numFmtId="0" xfId="0" applyAlignment="1" applyBorder="1" applyFont="1">
      <alignment readingOrder="0" shrinkToFit="0" vertical="center" wrapText="1"/>
    </xf>
    <xf borderId="0" fillId="3" fontId="32" numFmtId="0" xfId="0" applyAlignment="1" applyFont="1">
      <alignment horizontal="center" shrinkToFit="0" vertical="center" wrapText="1"/>
    </xf>
    <xf borderId="8" fillId="4" fontId="33" numFmtId="0" xfId="0" applyAlignment="1" applyBorder="1" applyFont="1">
      <alignment horizontal="center" shrinkToFit="0" vertical="center" wrapText="1"/>
    </xf>
    <xf borderId="9" fillId="5" fontId="34" numFmtId="0" xfId="0" applyAlignment="1" applyBorder="1" applyFont="1">
      <alignment horizontal="center" readingOrder="0" shrinkToFit="0" vertical="center" wrapText="1"/>
    </xf>
    <xf borderId="10" fillId="6" fontId="35" numFmtId="0" xfId="0" applyAlignment="1" applyBorder="1" applyFill="1" applyFont="1">
      <alignment horizontal="center" shrinkToFit="0" vertical="center" wrapText="1"/>
    </xf>
    <xf borderId="11" fillId="0" fontId="14" numFmtId="0" xfId="0" applyBorder="1" applyFont="1"/>
    <xf borderId="10" fillId="6" fontId="35" numFmtId="0" xfId="0" applyAlignment="1" applyBorder="1" applyFont="1">
      <alignment horizontal="center" shrinkToFit="0" vertical="center" wrapText="1"/>
    </xf>
    <xf borderId="0" fillId="3" fontId="3" numFmtId="168" xfId="0" applyAlignment="1" applyFont="1" applyNumberFormat="1">
      <alignment horizontal="center" shrinkToFit="0" vertical="center" wrapText="0"/>
    </xf>
    <xf borderId="8" fillId="6" fontId="3" numFmtId="168" xfId="0" applyAlignment="1" applyBorder="1" applyFont="1" applyNumberFormat="1">
      <alignment horizontal="center" shrinkToFit="0" vertical="center" wrapText="0"/>
    </xf>
    <xf borderId="8" fillId="4" fontId="33" numFmtId="0" xfId="0" applyAlignment="1" applyBorder="1" applyFont="1">
      <alignment horizontal="center" readingOrder="0" shrinkToFit="0" vertical="center" wrapText="0"/>
    </xf>
    <xf borderId="12" fillId="7" fontId="36" numFmtId="0" xfId="0" applyAlignment="1" applyBorder="1" applyFill="1" applyFont="1">
      <alignment horizontal="left" readingOrder="0" shrinkToFit="0" vertical="center" wrapText="0"/>
    </xf>
    <xf borderId="13" fillId="0" fontId="14" numFmtId="0" xfId="0" applyBorder="1" applyFont="1"/>
    <xf borderId="8" fillId="4" fontId="33" numFmtId="0" xfId="0" applyAlignment="1" applyBorder="1" applyFont="1">
      <alignment horizontal="center" shrinkToFit="0" vertical="center" wrapText="0"/>
    </xf>
    <xf borderId="12" fillId="7" fontId="36" numFmtId="0" xfId="0" applyAlignment="1" applyBorder="1" applyFont="1">
      <alignment horizontal="left" shrinkToFit="0" vertical="center" wrapText="0"/>
    </xf>
    <xf borderId="0" fillId="3" fontId="3" numFmtId="168" xfId="0" applyAlignment="1" applyFont="1" applyNumberFormat="1">
      <alignment horizontal="center" readingOrder="0" shrinkToFit="0" vertical="center" wrapText="0"/>
    </xf>
    <xf borderId="8" fillId="6" fontId="3" numFmtId="168" xfId="0" applyAlignment="1" applyBorder="1" applyFont="1" applyNumberFormat="1">
      <alignment horizontal="center" readingOrder="0" shrinkToFit="0" vertical="center" wrapText="0"/>
    </xf>
    <xf borderId="14" fillId="6" fontId="3" numFmtId="168" xfId="0" applyAlignment="1" applyBorder="1" applyFont="1" applyNumberFormat="1">
      <alignment horizontal="center" shrinkToFit="0" vertical="center" wrapText="0"/>
    </xf>
    <xf borderId="14" fillId="4" fontId="33" numFmtId="0" xfId="0" applyAlignment="1" applyBorder="1" applyFont="1">
      <alignment horizontal="center" shrinkToFit="0" vertical="center" wrapText="0"/>
    </xf>
    <xf borderId="0" fillId="7" fontId="36" numFmtId="0" xfId="0" applyAlignment="1" applyFont="1">
      <alignment horizontal="left" shrinkToFit="0" vertical="center" wrapText="0"/>
    </xf>
    <xf borderId="15" fillId="0" fontId="14" numFmtId="0" xfId="0" applyBorder="1" applyFont="1"/>
    <xf borderId="12" fillId="3" fontId="3" numFmtId="0" xfId="0" applyAlignment="1" applyBorder="1" applyFont="1">
      <alignment horizontal="center" shrinkToFit="0" vertical="center" wrapText="1"/>
    </xf>
    <xf borderId="16" fillId="3" fontId="3" numFmtId="0" xfId="0" applyAlignment="1" applyBorder="1" applyFont="1">
      <alignment shrinkToFit="0" vertical="center" wrapText="1"/>
    </xf>
    <xf borderId="12" fillId="3" fontId="3" numFmtId="0" xfId="0" applyAlignment="1" applyBorder="1" applyFont="1">
      <alignment shrinkToFit="0" vertical="center" wrapText="1"/>
    </xf>
    <xf borderId="17" fillId="3" fontId="32" numFmtId="0" xfId="0" applyAlignment="1" applyBorder="1" applyFont="1">
      <alignment horizontal="center" shrinkToFit="0" vertical="center" wrapText="0"/>
    </xf>
    <xf borderId="17" fillId="4" fontId="33" numFmtId="0" xfId="0" applyAlignment="1" applyBorder="1" applyFont="1">
      <alignment horizontal="center" readingOrder="0" shrinkToFit="0" vertical="center" wrapText="0"/>
    </xf>
    <xf borderId="10" fillId="5" fontId="37" numFmtId="0" xfId="0" applyAlignment="1" applyBorder="1" applyFont="1">
      <alignment horizontal="center" shrinkToFit="0" vertical="center" wrapText="0"/>
    </xf>
    <xf borderId="17" fillId="4" fontId="19" numFmtId="0" xfId="0" applyAlignment="1" applyBorder="1" applyFont="1">
      <alignment readingOrder="0" shrinkToFit="0" vertical="center" wrapText="0"/>
    </xf>
    <xf borderId="17" fillId="4" fontId="31" numFmtId="0" xfId="0" applyAlignment="1" applyBorder="1" applyFont="1">
      <alignment readingOrder="0" shrinkToFit="0" vertical="center" wrapText="0"/>
    </xf>
    <xf borderId="17" fillId="4" fontId="3" numFmtId="0" xfId="0" applyAlignment="1" applyBorder="1" applyFont="1">
      <alignment shrinkToFit="0" vertical="center" wrapText="0"/>
    </xf>
    <xf borderId="17" fillId="3" fontId="38" numFmtId="0" xfId="0" applyAlignment="1" applyBorder="1" applyFont="1">
      <alignment horizontal="center" shrinkToFit="0" vertical="center" wrapText="0"/>
    </xf>
    <xf borderId="11" fillId="6" fontId="38" numFmtId="0" xfId="0" applyAlignment="1" applyBorder="1" applyFont="1">
      <alignment horizontal="center" shrinkToFit="0" vertical="center" wrapText="0"/>
    </xf>
    <xf borderId="10" fillId="6" fontId="38" numFmtId="0" xfId="0" applyAlignment="1" applyBorder="1" applyFont="1">
      <alignment horizontal="center" readingOrder="0" shrinkToFit="0" vertical="center" wrapText="0"/>
    </xf>
    <xf borderId="11" fillId="6" fontId="38" numFmtId="0" xfId="0" applyBorder="1" applyFont="1"/>
    <xf borderId="11" fillId="6" fontId="38" numFmtId="0" xfId="0" applyAlignment="1" applyBorder="1" applyFont="1">
      <alignment shrinkToFit="0" vertical="center" wrapText="0"/>
    </xf>
    <xf borderId="17" fillId="6" fontId="38" numFmtId="0" xfId="0" applyAlignment="1" applyBorder="1" applyFont="1">
      <alignment shrinkToFit="0" vertical="center" wrapText="0"/>
    </xf>
    <xf borderId="17" fillId="3" fontId="39" numFmtId="0" xfId="0" applyAlignment="1" applyBorder="1" applyFont="1">
      <alignment horizontal="center" readingOrder="0" shrinkToFit="0" vertical="center" wrapText="0"/>
    </xf>
    <xf borderId="17" fillId="8" fontId="39" numFmtId="0" xfId="0" applyAlignment="1" applyBorder="1" applyFill="1" applyFont="1">
      <alignment horizontal="center" readingOrder="0" shrinkToFit="0" vertical="center" wrapText="0"/>
    </xf>
    <xf borderId="10" fillId="9" fontId="3" numFmtId="0" xfId="0" applyAlignment="1" applyBorder="1" applyFill="1" applyFont="1">
      <alignment horizontal="center" readingOrder="0" shrinkToFit="0" vertical="center" wrapText="0"/>
    </xf>
    <xf borderId="10" fillId="8" fontId="3" numFmtId="0" xfId="0" applyAlignment="1" applyBorder="1" applyFont="1">
      <alignment horizontal="center" shrinkToFit="0" vertical="center" wrapText="0"/>
    </xf>
    <xf borderId="13" fillId="8" fontId="38" numFmtId="0" xfId="0" applyBorder="1" applyFont="1"/>
    <xf borderId="11" fillId="8" fontId="38" numFmtId="0" xfId="0" applyAlignment="1" applyBorder="1" applyFont="1">
      <alignment shrinkToFit="0" vertical="center" wrapText="0"/>
    </xf>
    <xf borderId="17" fillId="8" fontId="38" numFmtId="0" xfId="0" applyAlignment="1" applyBorder="1" applyFont="1">
      <alignment shrinkToFit="0" vertical="center" wrapText="0"/>
    </xf>
    <xf borderId="10" fillId="8" fontId="38" numFmtId="0" xfId="0" applyAlignment="1" applyBorder="1" applyFont="1">
      <alignment horizontal="center" shrinkToFit="0" vertical="center" wrapText="0"/>
    </xf>
    <xf borderId="13" fillId="6" fontId="38" numFmtId="0" xfId="0" applyBorder="1" applyFont="1"/>
    <xf borderId="18" fillId="8" fontId="38" numFmtId="0" xfId="0" applyAlignment="1" applyBorder="1" applyFont="1">
      <alignment horizontal="center" shrinkToFit="0" vertical="center" wrapText="0"/>
    </xf>
    <xf borderId="19" fillId="8" fontId="38" numFmtId="0" xfId="0" applyAlignment="1" applyBorder="1" applyFont="1">
      <alignment shrinkToFit="0" vertical="center" wrapText="0"/>
    </xf>
    <xf borderId="20" fillId="8" fontId="38" numFmtId="0" xfId="0" applyAlignment="1" applyBorder="1" applyFont="1">
      <alignment shrinkToFit="0" vertical="center" wrapText="0"/>
    </xf>
    <xf borderId="17" fillId="3" fontId="3" numFmtId="0" xfId="0" applyAlignment="1" applyBorder="1" applyFont="1">
      <alignment horizontal="center" shrinkToFit="0" vertical="center" wrapText="0"/>
    </xf>
    <xf borderId="10" fillId="3" fontId="3" numFmtId="0" xfId="0" applyAlignment="1" applyBorder="1" applyFont="1">
      <alignment horizontal="center" shrinkToFit="0" vertical="center" wrapText="0"/>
    </xf>
    <xf borderId="10" fillId="3" fontId="3" numFmtId="0" xfId="0" applyAlignment="1" applyBorder="1" applyFont="1">
      <alignment shrinkToFit="0" vertical="center" wrapText="0"/>
    </xf>
    <xf borderId="11" fillId="3" fontId="3" numFmtId="0" xfId="0" applyAlignment="1" applyBorder="1" applyFont="1">
      <alignment shrinkToFit="0" vertical="center" wrapText="0"/>
    </xf>
    <xf borderId="17" fillId="3" fontId="3" numFmtId="0" xfId="0" applyAlignment="1" applyBorder="1" applyFont="1">
      <alignment shrinkToFit="0" vertical="center" wrapText="0"/>
    </xf>
    <xf borderId="10" fillId="5" fontId="37" numFmtId="0" xfId="0" applyAlignment="1" applyBorder="1" applyFont="1">
      <alignment horizontal="center" readingOrder="0" shrinkToFit="0" vertical="center" wrapText="0"/>
    </xf>
    <xf borderId="10" fillId="4" fontId="19" numFmtId="0" xfId="0" applyAlignment="1" applyBorder="1" applyFont="1">
      <alignment readingOrder="0" shrinkToFit="0" vertical="center" wrapText="0"/>
    </xf>
    <xf borderId="11" fillId="4" fontId="3" numFmtId="0" xfId="0" applyAlignment="1" applyBorder="1" applyFont="1">
      <alignment shrinkToFit="0" vertical="center" wrapText="0"/>
    </xf>
    <xf borderId="10" fillId="4" fontId="3" numFmtId="0" xfId="0" applyAlignment="1" applyBorder="1" applyFont="1">
      <alignment shrinkToFit="0" vertical="center" wrapText="0"/>
    </xf>
    <xf borderId="10" fillId="9" fontId="3" numFmtId="0" xfId="0" applyAlignment="1" applyBorder="1" applyFont="1">
      <alignment horizontal="center" shrinkToFit="0" vertical="center" wrapText="0"/>
    </xf>
    <xf borderId="17" fillId="3" fontId="3" numFmtId="0" xfId="0" applyAlignment="1" applyBorder="1" applyFont="1">
      <alignment horizontal="center" readingOrder="0" shrinkToFit="0" vertical="center" wrapText="0"/>
    </xf>
    <xf borderId="20" fillId="3" fontId="39" numFmtId="0" xfId="0" applyAlignment="1" applyBorder="1" applyFont="1">
      <alignment horizontal="center" readingOrder="0" shrinkToFit="0" vertical="center" wrapText="0"/>
    </xf>
    <xf borderId="18" fillId="9" fontId="3" numFmtId="0" xfId="0" applyAlignment="1" applyBorder="1" applyFont="1">
      <alignment horizontal="center" shrinkToFit="0" vertical="center" wrapText="0"/>
    </xf>
    <xf borderId="0" fillId="3" fontId="3" numFmtId="0" xfId="0" applyAlignment="1" applyFont="1">
      <alignment shrinkToFit="0" vertical="center" wrapText="1"/>
    </xf>
    <xf borderId="21" fillId="3" fontId="3" numFmtId="0" xfId="0" applyAlignment="1" applyBorder="1" applyFont="1">
      <alignment horizontal="center" shrinkToFit="0" vertical="center" wrapText="1"/>
    </xf>
    <xf borderId="21" fillId="3" fontId="3" numFmtId="0" xfId="0" applyAlignment="1" applyBorder="1" applyFont="1">
      <alignment shrinkToFit="0" vertical="center" wrapText="1"/>
    </xf>
    <xf borderId="0" fillId="4" fontId="34" numFmtId="0" xfId="0" applyAlignment="1" applyFont="1">
      <alignment horizontal="center" readingOrder="0" shrinkToFit="0" vertical="center" wrapText="1"/>
    </xf>
    <xf borderId="0" fillId="4" fontId="40" numFmtId="0" xfId="0" applyAlignment="1" applyFont="1">
      <alignment horizontal="center" readingOrder="0" shrinkToFit="0" vertical="center" wrapText="1"/>
    </xf>
    <xf borderId="0" fillId="4" fontId="5" numFmtId="0" xfId="0" applyAlignment="1" applyFont="1">
      <alignment horizontal="center" readingOrder="0" shrinkToFit="0" vertical="center" wrapText="0"/>
    </xf>
    <xf borderId="0" fillId="4" fontId="5" numFmtId="0" xfId="0" applyAlignment="1" applyFont="1">
      <alignment horizontal="left" readingOrder="0" shrinkToFit="0" vertical="center" wrapText="0"/>
    </xf>
    <xf borderId="0" fillId="4" fontId="5" numFmtId="0" xfId="0" applyAlignment="1" applyFont="1">
      <alignment horizontal="center" readingOrder="0" shrinkToFit="0" vertical="center" wrapText="0"/>
    </xf>
    <xf borderId="0" fillId="4" fontId="41" numFmtId="0" xfId="0" applyAlignment="1" applyFont="1">
      <alignment horizontal="left" shrinkToFit="0" vertical="center" wrapText="1"/>
    </xf>
    <xf borderId="18" fillId="2" fontId="42" numFmtId="1" xfId="0" applyAlignment="1" applyBorder="1" applyFont="1" applyNumberFormat="1">
      <alignment horizontal="right" readingOrder="0" shrinkToFit="0" vertical="center" wrapText="1"/>
    </xf>
    <xf borderId="20" fillId="2" fontId="42" numFmtId="0" xfId="0" applyAlignment="1" applyBorder="1" applyFont="1">
      <alignment horizontal="center" readingOrder="0" shrinkToFit="0" vertical="center" wrapText="1"/>
    </xf>
    <xf borderId="14" fillId="5" fontId="43" numFmtId="1" xfId="0" applyAlignment="1" applyBorder="1" applyFont="1" applyNumberFormat="1">
      <alignment horizontal="center" shrinkToFit="0" vertical="center" wrapText="1"/>
    </xf>
    <xf borderId="20" fillId="2" fontId="42" numFmtId="0" xfId="0" applyAlignment="1" applyBorder="1" applyFont="1">
      <alignment horizontal="right" shrinkToFit="0" vertical="center" wrapText="1"/>
    </xf>
    <xf borderId="19" fillId="2" fontId="42" numFmtId="0" xfId="0" applyAlignment="1" applyBorder="1" applyFont="1">
      <alignment horizontal="right" shrinkToFit="0" vertical="center" wrapText="1"/>
    </xf>
    <xf borderId="10" fillId="2" fontId="44" numFmtId="49" xfId="0" applyAlignment="1" applyBorder="1" applyFont="1" applyNumberFormat="1">
      <alignment horizontal="center" shrinkToFit="0" vertical="center" wrapText="1"/>
    </xf>
    <xf borderId="17" fillId="2" fontId="45" numFmtId="49" xfId="0" applyAlignment="1" applyBorder="1" applyFont="1" applyNumberFormat="1">
      <alignment shrinkToFit="0" vertical="center" wrapText="1"/>
    </xf>
    <xf borderId="17" fillId="2" fontId="45" numFmtId="0" xfId="0" applyAlignment="1" applyBorder="1" applyFont="1">
      <alignment shrinkToFit="0" vertical="center" wrapText="1"/>
    </xf>
    <xf borderId="18" fillId="2" fontId="44" numFmtId="49" xfId="0" applyAlignment="1" applyBorder="1" applyFont="1" applyNumberFormat="1">
      <alignment horizontal="center" readingOrder="0" shrinkToFit="0" vertical="center" wrapText="1"/>
    </xf>
    <xf borderId="20" fillId="2" fontId="44" numFmtId="49" xfId="0" applyAlignment="1" applyBorder="1" applyFont="1" applyNumberFormat="1">
      <alignment horizontal="center" readingOrder="0" shrinkToFit="0" vertical="center" wrapText="1"/>
    </xf>
    <xf borderId="19" fillId="2" fontId="44" numFmtId="49" xfId="0" applyAlignment="1" applyBorder="1" applyFont="1" applyNumberFormat="1">
      <alignment horizontal="center" readingOrder="0" shrinkToFit="0" vertical="center" wrapText="1"/>
    </xf>
    <xf borderId="16" fillId="2" fontId="44" numFmtId="0" xfId="0" applyAlignment="1" applyBorder="1" applyFont="1">
      <alignment horizontal="center" shrinkToFit="0" vertical="center" wrapText="1"/>
    </xf>
    <xf borderId="12" fillId="0" fontId="14" numFmtId="0" xfId="0" applyBorder="1" applyFont="1"/>
    <xf borderId="7" fillId="0" fontId="14" numFmtId="0" xfId="0" applyBorder="1" applyFont="1"/>
    <xf borderId="12" fillId="2" fontId="44" numFmtId="0" xfId="0" applyAlignment="1" applyBorder="1" applyFont="1">
      <alignment horizontal="center" shrinkToFit="0" vertical="center" wrapText="1"/>
    </xf>
    <xf borderId="9" fillId="5" fontId="46" numFmtId="49" xfId="0" applyAlignment="1" applyBorder="1" applyFont="1" applyNumberFormat="1">
      <alignment horizontal="center" shrinkToFit="0" vertical="center" wrapText="1"/>
    </xf>
    <xf borderId="0" fillId="5" fontId="47" numFmtId="49" xfId="0" applyAlignment="1" applyFont="1" applyNumberFormat="1">
      <alignment shrinkToFit="0" vertical="center" wrapText="0"/>
    </xf>
    <xf borderId="0" fillId="5" fontId="48" numFmtId="0" xfId="0" applyAlignment="1" applyFont="1">
      <alignment shrinkToFit="0" vertical="center" wrapText="1"/>
    </xf>
    <xf borderId="0" fillId="5" fontId="39" numFmtId="0" xfId="0" applyAlignment="1" applyFont="1">
      <alignment readingOrder="0" shrinkToFit="0" vertical="center" wrapText="0"/>
    </xf>
    <xf borderId="9" fillId="5" fontId="38" numFmtId="0" xfId="0" applyAlignment="1" applyBorder="1" applyFont="1">
      <alignment horizontal="left" readingOrder="0" shrinkToFit="0" vertical="center" wrapText="1"/>
    </xf>
    <xf borderId="0" fillId="5" fontId="39" numFmtId="0" xfId="0" applyAlignment="1" applyFont="1">
      <alignment horizontal="center" readingOrder="0" shrinkToFit="0" vertical="center" wrapText="1"/>
    </xf>
    <xf borderId="15" fillId="5" fontId="39" numFmtId="0" xfId="0" applyAlignment="1" applyBorder="1" applyFont="1">
      <alignment horizontal="center" readingOrder="0" shrinkToFit="0" vertical="center" wrapText="1"/>
    </xf>
    <xf borderId="18" fillId="5" fontId="3" numFmtId="49" xfId="0" applyAlignment="1" applyBorder="1" applyFont="1" applyNumberFormat="1">
      <alignment horizontal="left" readingOrder="0" shrinkToFit="0" vertical="center" wrapText="1"/>
    </xf>
    <xf borderId="19" fillId="0" fontId="14" numFmtId="0" xfId="0" applyBorder="1" applyFont="1"/>
    <xf borderId="9" fillId="5" fontId="3" numFmtId="49" xfId="0" applyAlignment="1" applyBorder="1" applyFont="1" applyNumberFormat="1">
      <alignment horizontal="left" readingOrder="0" shrinkToFit="0" vertical="center" wrapText="1"/>
    </xf>
    <xf borderId="16" fillId="5" fontId="46" numFmtId="49" xfId="0" applyAlignment="1" applyBorder="1" applyFont="1" applyNumberFormat="1">
      <alignment horizontal="center" shrinkToFit="0" vertical="center" wrapText="1"/>
    </xf>
    <xf borderId="12" fillId="5" fontId="49" numFmtId="49" xfId="0" applyAlignment="1" applyBorder="1" applyFont="1" applyNumberFormat="1">
      <alignment shrinkToFit="0" vertical="center" wrapText="0"/>
    </xf>
    <xf borderId="12" fillId="5" fontId="48" numFmtId="0" xfId="0" applyAlignment="1" applyBorder="1" applyFont="1">
      <alignment shrinkToFit="0" vertical="center" wrapText="1"/>
    </xf>
    <xf borderId="12" fillId="5" fontId="39" numFmtId="0" xfId="0" applyAlignment="1" applyBorder="1" applyFont="1">
      <alignment readingOrder="0" shrinkToFit="0" vertical="center" wrapText="0"/>
    </xf>
    <xf borderId="0" fillId="4" fontId="40" numFmtId="0" xfId="0" applyAlignment="1" applyFont="1">
      <alignment horizontal="center" readingOrder="0" shrinkToFit="0" vertical="center" wrapText="0"/>
    </xf>
    <xf borderId="17" fillId="2" fontId="45" numFmtId="49" xfId="0" applyAlignment="1" applyBorder="1" applyFont="1" applyNumberFormat="1">
      <alignment shrinkToFit="0" vertical="center" wrapText="0"/>
    </xf>
    <xf borderId="17" fillId="2" fontId="45" numFmtId="0" xfId="0" applyAlignment="1" applyBorder="1" applyFont="1">
      <alignment shrinkToFit="0" vertical="center" wrapText="0"/>
    </xf>
    <xf borderId="0" fillId="5" fontId="47" numFmtId="49" xfId="0" applyAlignment="1" applyFont="1" applyNumberFormat="1">
      <alignment readingOrder="0" shrinkToFit="0" vertical="center" wrapText="0"/>
    </xf>
    <xf borderId="0" fillId="5" fontId="48" numFmtId="0" xfId="0" applyAlignment="1" applyFont="1">
      <alignment readingOrder="0" shrinkToFit="0" vertical="center" wrapText="0"/>
    </xf>
    <xf borderId="20" fillId="2" fontId="44" numFmtId="49" xfId="0" applyAlignment="1" applyBorder="1" applyFont="1" applyNumberFormat="1">
      <alignment horizontal="center" readingOrder="0" shrinkToFit="0" vertical="center" wrapText="0"/>
    </xf>
    <xf borderId="20" fillId="0" fontId="14" numFmtId="0" xfId="0" applyBorder="1" applyFont="1"/>
    <xf borderId="0" fillId="5" fontId="49" numFmtId="49" xfId="0" applyAlignment="1" applyFont="1" applyNumberFormat="1">
      <alignment readingOrder="0" shrinkToFit="0" vertical="center" wrapText="0"/>
    </xf>
    <xf borderId="18" fillId="5" fontId="50" numFmtId="0" xfId="0" applyAlignment="1" applyBorder="1" applyFont="1">
      <alignment horizontal="center" readingOrder="0" shrinkToFit="0" vertical="center" wrapText="0"/>
    </xf>
    <xf borderId="20" fillId="5" fontId="51" numFmtId="0" xfId="0" applyAlignment="1" applyBorder="1" applyFont="1">
      <alignment horizontal="center" readingOrder="0" shrinkToFit="0" vertical="center" wrapText="0"/>
    </xf>
    <xf borderId="19" fillId="5" fontId="52" numFmtId="0" xfId="0" applyAlignment="1" applyBorder="1" applyFont="1">
      <alignment horizontal="center" readingOrder="0" shrinkToFit="0" vertical="center" wrapText="0"/>
    </xf>
    <xf borderId="9" fillId="5" fontId="53" numFmtId="0" xfId="0" applyAlignment="1" applyBorder="1" applyFont="1">
      <alignment horizontal="center" readingOrder="0" shrinkToFit="0" vertical="center" wrapText="0"/>
    </xf>
    <xf borderId="0" fillId="5" fontId="54" numFmtId="0" xfId="0" applyAlignment="1" applyFont="1">
      <alignment horizontal="center" readingOrder="0" shrinkToFit="0" vertical="center" wrapText="0"/>
    </xf>
    <xf borderId="15" fillId="5" fontId="55" numFmtId="0" xfId="0" applyAlignment="1" applyBorder="1" applyFont="1">
      <alignment horizontal="center" readingOrder="0" shrinkToFit="0" vertical="center" wrapText="0"/>
    </xf>
    <xf borderId="9" fillId="5" fontId="49" numFmtId="49" xfId="0" applyAlignment="1" applyBorder="1" applyFont="1" applyNumberFormat="1">
      <alignment horizontal="center" shrinkToFit="0" vertical="center" wrapText="1"/>
    </xf>
    <xf borderId="16" fillId="5" fontId="3" numFmtId="49" xfId="0" applyAlignment="1" applyBorder="1" applyFont="1" applyNumberFormat="1">
      <alignment horizontal="left" readingOrder="0" shrinkToFit="0" vertical="center" wrapText="1"/>
    </xf>
    <xf borderId="12" fillId="5" fontId="47" numFmtId="49" xfId="0" applyAlignment="1" applyBorder="1" applyFont="1" applyNumberFormat="1">
      <alignment shrinkToFit="0" vertical="center" wrapText="0"/>
    </xf>
    <xf borderId="16" fillId="5" fontId="56" numFmtId="0" xfId="0" applyAlignment="1" applyBorder="1" applyFont="1">
      <alignment horizontal="center" readingOrder="0" shrinkToFit="0" vertical="center" wrapText="0"/>
    </xf>
    <xf borderId="12" fillId="5" fontId="57" numFmtId="0" xfId="0" applyAlignment="1" applyBorder="1" applyFont="1">
      <alignment horizontal="center" readingOrder="0" shrinkToFit="0" vertical="center" wrapText="0"/>
    </xf>
    <xf borderId="13" fillId="5" fontId="58" numFmtId="0" xfId="0" applyAlignment="1" applyBorder="1" applyFont="1">
      <alignment horizontal="center" readingOrder="0" shrinkToFit="0" vertical="center" wrapText="0"/>
    </xf>
    <xf borderId="0" fillId="4" fontId="3" numFmtId="0" xfId="0" applyAlignment="1" applyFont="1">
      <alignment horizontal="center" shrinkToFit="0" vertical="center" wrapText="1"/>
    </xf>
    <xf borderId="0" fillId="4" fontId="3" numFmtId="0" xfId="0" applyAlignment="1" applyFont="1">
      <alignment shrinkToFit="0" vertical="center" wrapText="1"/>
    </xf>
    <xf borderId="0" fillId="3" fontId="3" numFmtId="0" xfId="0" applyAlignment="1" applyFont="1">
      <alignment shrinkToFit="0" vertical="center" wrapText="1"/>
    </xf>
    <xf borderId="10" fillId="2" fontId="44" numFmtId="0" xfId="0" applyAlignment="1" applyBorder="1" applyFont="1">
      <alignment horizontal="left" readingOrder="0" shrinkToFit="0" vertical="center" wrapText="0"/>
    </xf>
    <xf borderId="17" fillId="2" fontId="40" numFmtId="0" xfId="0" applyAlignment="1" applyBorder="1" applyFont="1">
      <alignment horizontal="center" readingOrder="0" shrinkToFit="0" vertical="center" wrapText="1"/>
    </xf>
    <xf borderId="11" fillId="2" fontId="40" numFmtId="0" xfId="0" applyAlignment="1" applyBorder="1" applyFont="1">
      <alignment horizontal="center" readingOrder="0" shrinkToFit="0" vertical="center" wrapText="1"/>
    </xf>
    <xf borderId="8" fillId="2" fontId="44" numFmtId="0" xfId="0" applyAlignment="1" applyBorder="1" applyFont="1">
      <alignment horizontal="center" shrinkToFit="0" vertical="center" wrapText="1"/>
    </xf>
    <xf borderId="8" fillId="2" fontId="59" numFmtId="0" xfId="0" applyAlignment="1" applyBorder="1" applyFont="1">
      <alignment horizontal="center" readingOrder="0" shrinkToFit="0" vertical="center" wrapText="1"/>
    </xf>
    <xf borderId="8" fillId="2" fontId="60" numFmtId="0" xfId="0" applyAlignment="1" applyBorder="1" applyFont="1">
      <alignment horizontal="center" readingOrder="0" shrinkToFit="0" vertical="center" wrapText="1"/>
    </xf>
    <xf borderId="0" fillId="4" fontId="40" numFmtId="0" xfId="0" applyAlignment="1" applyFont="1">
      <alignment horizontal="center" readingOrder="0" shrinkToFit="0" vertical="center" wrapText="1"/>
    </xf>
    <xf borderId="18" fillId="5" fontId="61" numFmtId="0" xfId="0" applyAlignment="1" applyBorder="1" applyFont="1">
      <alignment horizontal="left" readingOrder="0" shrinkToFit="0" vertical="top" wrapText="0"/>
    </xf>
    <xf borderId="10" fillId="5" fontId="62" numFmtId="0" xfId="0" applyAlignment="1" applyBorder="1" applyFont="1">
      <alignment horizontal="center" shrinkToFit="0" vertical="center" wrapText="1"/>
    </xf>
    <xf borderId="17" fillId="5" fontId="62" numFmtId="0" xfId="0" applyAlignment="1" applyBorder="1" applyFont="1">
      <alignment horizontal="center" shrinkToFit="0" vertical="center" wrapText="1"/>
    </xf>
    <xf borderId="17" fillId="5" fontId="22" numFmtId="49" xfId="0" applyAlignment="1" applyBorder="1" applyFont="1" applyNumberFormat="1">
      <alignment horizontal="center" readingOrder="0" shrinkToFit="0" vertical="center" wrapText="1"/>
    </xf>
    <xf borderId="17" fillId="5" fontId="62" numFmtId="0" xfId="0" applyAlignment="1" applyBorder="1" applyFont="1">
      <alignment horizontal="center" readingOrder="0" shrinkToFit="0" vertical="center" wrapText="1"/>
    </xf>
    <xf borderId="11" fillId="5" fontId="62" numFmtId="0" xfId="0" applyAlignment="1" applyBorder="1" applyFont="1">
      <alignment horizontal="center" readingOrder="0" shrinkToFit="0" vertical="center" wrapText="1"/>
    </xf>
    <xf borderId="9" fillId="0" fontId="14" numFmtId="0" xfId="0" applyBorder="1" applyFont="1"/>
    <xf borderId="10" fillId="10" fontId="48" numFmtId="0" xfId="0" applyAlignment="1" applyBorder="1" applyFill="1" applyFont="1">
      <alignment horizontal="center" shrinkToFit="0" vertical="center" wrapText="1"/>
    </xf>
    <xf borderId="17" fillId="10" fontId="48" numFmtId="0" xfId="0" applyAlignment="1" applyBorder="1" applyFont="1">
      <alignment horizontal="center" shrinkToFit="0" vertical="center" wrapText="1"/>
    </xf>
    <xf borderId="17" fillId="10" fontId="38" numFmtId="0" xfId="0" applyAlignment="1" applyBorder="1" applyFont="1">
      <alignment horizontal="center" shrinkToFit="0" vertical="center" wrapText="1"/>
    </xf>
    <xf borderId="17" fillId="10" fontId="3" numFmtId="0" xfId="0" applyAlignment="1" applyBorder="1" applyFont="1">
      <alignment horizontal="center" shrinkToFit="0" vertical="center" wrapText="1"/>
    </xf>
    <xf borderId="17" fillId="10" fontId="3" numFmtId="9" xfId="0" applyAlignment="1" applyBorder="1" applyFont="1" applyNumberFormat="1">
      <alignment horizontal="center" shrinkToFit="0" vertical="center" wrapText="1"/>
    </xf>
    <xf borderId="11" fillId="10" fontId="3" numFmtId="9" xfId="0" applyAlignment="1" applyBorder="1" applyFont="1" applyNumberFormat="1">
      <alignment horizontal="center" shrinkToFit="0" vertical="center" wrapText="1"/>
    </xf>
    <xf borderId="10" fillId="2" fontId="13" numFmtId="0" xfId="0" applyAlignment="1" applyBorder="1" applyFont="1">
      <alignment horizontal="left" readingOrder="0" shrinkToFit="0" vertical="center" wrapText="0"/>
    </xf>
    <xf borderId="0" fillId="5" fontId="34" numFmtId="0" xfId="0" applyAlignment="1" applyFont="1">
      <alignment horizontal="left" readingOrder="0" shrinkToFit="0" vertical="center" wrapText="1"/>
    </xf>
    <xf borderId="10" fillId="11" fontId="48" numFmtId="0" xfId="0" applyAlignment="1" applyBorder="1" applyFill="1" applyFont="1">
      <alignment horizontal="center" shrinkToFit="0" vertical="center" wrapText="1"/>
    </xf>
    <xf borderId="17" fillId="11" fontId="48" numFmtId="0" xfId="0" applyAlignment="1" applyBorder="1" applyFont="1">
      <alignment horizontal="center" shrinkToFit="0" vertical="center" wrapText="1"/>
    </xf>
    <xf borderId="17" fillId="11" fontId="38" numFmtId="49" xfId="0" applyAlignment="1" applyBorder="1" applyFont="1" applyNumberFormat="1">
      <alignment horizontal="center" shrinkToFit="0" vertical="center" wrapText="1"/>
    </xf>
    <xf borderId="17" fillId="11" fontId="3" numFmtId="0" xfId="0" applyAlignment="1" applyBorder="1" applyFont="1">
      <alignment horizontal="center" shrinkToFit="0" vertical="center" wrapText="1"/>
    </xf>
    <xf borderId="17" fillId="11" fontId="3" numFmtId="9" xfId="0" applyAlignment="1" applyBorder="1" applyFont="1" applyNumberFormat="1">
      <alignment horizontal="center" shrinkToFit="0" vertical="center" wrapText="1"/>
    </xf>
    <xf borderId="11" fillId="11" fontId="3" numFmtId="9" xfId="0" applyAlignment="1" applyBorder="1" applyFont="1" applyNumberFormat="1">
      <alignment horizontal="center" shrinkToFit="0" vertical="center" wrapText="1"/>
    </xf>
    <xf borderId="10" fillId="11" fontId="48" numFmtId="49" xfId="0" applyAlignment="1" applyBorder="1" applyFont="1" applyNumberFormat="1">
      <alignment horizontal="center" shrinkToFit="0" vertical="center" wrapText="1"/>
    </xf>
    <xf borderId="17" fillId="11" fontId="48" numFmtId="49" xfId="0" applyAlignment="1" applyBorder="1" applyFont="1" applyNumberFormat="1">
      <alignment horizontal="center" shrinkToFit="0" vertical="center" wrapText="1"/>
    </xf>
    <xf borderId="17" fillId="11" fontId="3" numFmtId="49" xfId="0" applyAlignment="1" applyBorder="1" applyFont="1" applyNumberFormat="1">
      <alignment horizontal="center" shrinkToFit="0" vertical="center" wrapText="1"/>
    </xf>
    <xf borderId="10" fillId="10" fontId="63" numFmtId="0" xfId="0" applyAlignment="1" applyBorder="1" applyFont="1">
      <alignment horizontal="center" readingOrder="0" shrinkToFit="0" vertical="center" wrapText="1"/>
    </xf>
    <xf borderId="17" fillId="10" fontId="63" numFmtId="0" xfId="0" applyAlignment="1" applyBorder="1" applyFont="1">
      <alignment horizontal="center" shrinkToFit="0" vertical="center" wrapText="1"/>
    </xf>
    <xf borderId="17" fillId="10" fontId="47" numFmtId="49" xfId="0" applyAlignment="1" applyBorder="1" applyFont="1" applyNumberFormat="1">
      <alignment horizontal="center" shrinkToFit="0" vertical="center" wrapText="1"/>
    </xf>
    <xf borderId="17" fillId="10" fontId="20" numFmtId="0" xfId="0" applyAlignment="1" applyBorder="1" applyFont="1">
      <alignment horizontal="center" shrinkToFit="0" vertical="center" wrapText="1"/>
    </xf>
    <xf borderId="17" fillId="10" fontId="20" numFmtId="0" xfId="0" applyAlignment="1" applyBorder="1" applyFont="1">
      <alignment horizontal="center" readingOrder="0" shrinkToFit="0" vertical="center" wrapText="1"/>
    </xf>
    <xf borderId="11" fillId="10" fontId="20" numFmtId="0" xfId="0" applyAlignment="1" applyBorder="1" applyFont="1">
      <alignment horizontal="center" readingOrder="0" shrinkToFit="0" vertical="center" wrapText="1"/>
    </xf>
    <xf borderId="10" fillId="11" fontId="63" numFmtId="0" xfId="0" applyAlignment="1" applyBorder="1" applyFont="1">
      <alignment horizontal="center" shrinkToFit="0" vertical="center" wrapText="1"/>
    </xf>
    <xf borderId="17" fillId="11" fontId="63" numFmtId="0" xfId="0" applyAlignment="1" applyBorder="1" applyFont="1">
      <alignment horizontal="center" shrinkToFit="0" vertical="center" wrapText="1"/>
    </xf>
    <xf borderId="17" fillId="11" fontId="47" numFmtId="49" xfId="0" applyAlignment="1" applyBorder="1" applyFont="1" applyNumberFormat="1">
      <alignment horizontal="center" shrinkToFit="0" vertical="center" wrapText="1"/>
    </xf>
    <xf borderId="17" fillId="11" fontId="20" numFmtId="0" xfId="0" applyAlignment="1" applyBorder="1" applyFont="1">
      <alignment horizontal="center" shrinkToFit="0" vertical="center" wrapText="1"/>
    </xf>
    <xf borderId="17" fillId="11" fontId="20" numFmtId="0" xfId="0" applyAlignment="1" applyBorder="1" applyFont="1">
      <alignment horizontal="center" readingOrder="0" shrinkToFit="0" vertical="center" wrapText="1"/>
    </xf>
    <xf borderId="11" fillId="11" fontId="20" numFmtId="0" xfId="0" applyAlignment="1" applyBorder="1" applyFont="1">
      <alignment horizontal="center" readingOrder="0" shrinkToFit="0" vertical="center" wrapText="1"/>
    </xf>
    <xf borderId="8" fillId="2" fontId="44" numFmtId="0" xfId="0" applyAlignment="1" applyBorder="1" applyFont="1">
      <alignment horizontal="center" readingOrder="0" shrinkToFit="0" vertical="center" wrapText="1"/>
    </xf>
    <xf borderId="11" fillId="2" fontId="60" numFmtId="0" xfId="0" applyAlignment="1" applyBorder="1" applyFont="1">
      <alignment horizontal="center" readingOrder="0" shrinkToFit="0" vertical="center" wrapText="1"/>
    </xf>
    <xf borderId="0" fillId="3" fontId="3" numFmtId="168" xfId="0" applyAlignment="1" applyFont="1" applyNumberFormat="1">
      <alignment horizontal="center" shrinkToFit="0" vertical="center" wrapText="1"/>
    </xf>
    <xf borderId="21" fillId="10" fontId="64" numFmtId="0" xfId="0" applyAlignment="1" applyBorder="1" applyFont="1">
      <alignment horizontal="center" readingOrder="0" shrinkToFit="0" vertical="center" wrapText="1"/>
    </xf>
    <xf borderId="11" fillId="5" fontId="64" numFmtId="0" xfId="0" applyAlignment="1" applyBorder="1" applyFont="1">
      <alignment horizontal="center" readingOrder="0" shrinkToFit="0" vertical="center" wrapText="1"/>
    </xf>
    <xf borderId="11" fillId="5" fontId="64" numFmtId="0" xfId="0" applyAlignment="1" applyBorder="1" applyFont="1">
      <alignment horizontal="center" shrinkToFit="0" vertical="center" wrapText="1"/>
    </xf>
    <xf borderId="0" fillId="3" fontId="3" numFmtId="168" xfId="0" applyAlignment="1" applyFont="1" applyNumberFormat="1">
      <alignment horizontal="center" readingOrder="0" shrinkToFit="0" vertical="center" wrapText="1"/>
    </xf>
    <xf borderId="7" fillId="10" fontId="64" numFmtId="0" xfId="0" applyAlignment="1" applyBorder="1" applyFont="1">
      <alignment horizontal="center" readingOrder="0" shrinkToFit="0" vertical="center" wrapText="1"/>
    </xf>
    <xf borderId="19" fillId="5" fontId="64" numFmtId="0" xfId="0" applyAlignment="1" applyBorder="1" applyFont="1">
      <alignment horizontal="center" shrinkToFit="0" vertical="center" wrapText="1"/>
    </xf>
    <xf borderId="0" fillId="3" fontId="34" numFmtId="0" xfId="0" applyAlignment="1" applyFont="1">
      <alignment horizontal="center" readingOrder="0" shrinkToFit="0" vertical="center" wrapText="1"/>
    </xf>
    <xf borderId="0" fillId="3" fontId="33" numFmtId="0" xfId="0" applyAlignment="1" applyFont="1">
      <alignment horizontal="center" shrinkToFit="0" vertical="center" wrapText="1"/>
    </xf>
    <xf borderId="0" fillId="3" fontId="36" numFmtId="0" xfId="0" applyAlignment="1" applyFont="1">
      <alignment horizontal="left" shrinkToFit="0" vertical="center" wrapText="1"/>
    </xf>
  </cellXfs>
  <cellStyles count="1">
    <cellStyle xfId="0" name="Normal" builtinId="0"/>
  </cellStyles>
  <dxfs count="3">
    <dxf>
      <font>
        <color rgb="FFC00000"/>
      </font>
      <fill>
        <patternFill patternType="none"/>
      </fill>
      <border/>
    </dxf>
    <dxf>
      <font>
        <color theme="8"/>
      </font>
      <fill>
        <patternFill patternType="none"/>
      </fill>
      <border/>
    </dxf>
    <dxf>
      <font>
        <color rgb="FFC53929"/>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219075</xdr:colOff>
      <xdr:row>2</xdr:row>
      <xdr:rowOff>9525</xdr:rowOff>
    </xdr:from>
    <xdr:ext cx="600075" cy="3619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219075</xdr:colOff>
      <xdr:row>1</xdr:row>
      <xdr:rowOff>19050</xdr:rowOff>
    </xdr:from>
    <xdr:ext cx="600075" cy="4476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2.13"/>
    <col customWidth="1" min="2" max="17" width="13.5"/>
    <col customWidth="1" min="18" max="18" width="2.13"/>
  </cols>
  <sheetData>
    <row r="1">
      <c r="A1" s="1"/>
      <c r="B1" s="2"/>
      <c r="C1" s="3"/>
      <c r="D1" s="3"/>
      <c r="E1" s="3"/>
      <c r="F1" s="3"/>
      <c r="G1" s="3"/>
      <c r="H1" s="3"/>
      <c r="I1" s="3"/>
      <c r="J1" s="3"/>
      <c r="K1" s="4"/>
      <c r="L1" s="5"/>
      <c r="M1" s="5"/>
      <c r="N1" s="6"/>
      <c r="O1" s="6"/>
      <c r="P1" s="7"/>
      <c r="Q1" s="8"/>
      <c r="R1" s="2"/>
    </row>
    <row r="2">
      <c r="A2" s="9"/>
      <c r="B2" s="10" t="s">
        <v>0</v>
      </c>
      <c r="C2" s="11"/>
      <c r="D2" s="11"/>
      <c r="E2" s="11"/>
      <c r="F2" s="11"/>
      <c r="G2" s="11"/>
      <c r="H2" s="11"/>
      <c r="I2" s="12" t="str">
        <f>HYPERLINK("https://www.troskybaseballteams.com/calendar","About The 5 Tool Training Calendar")</f>
        <v>About The 5 Tool Training Calendar</v>
      </c>
      <c r="J2" s="13" t="s">
        <v>1</v>
      </c>
      <c r="L2" s="14" t="s">
        <v>2</v>
      </c>
      <c r="M2" s="15"/>
      <c r="N2" s="16">
        <v>45658.0</v>
      </c>
      <c r="O2" s="17"/>
      <c r="P2" s="18">
        <v>45809.0</v>
      </c>
      <c r="Q2" s="18">
        <v>45901.0</v>
      </c>
      <c r="R2" s="9"/>
    </row>
    <row r="3">
      <c r="A3" s="19"/>
      <c r="B3" s="20" t="s">
        <v>3</v>
      </c>
      <c r="C3" s="20"/>
      <c r="E3" s="21" t="s">
        <v>4</v>
      </c>
      <c r="F3" s="22"/>
      <c r="G3" s="23"/>
      <c r="H3" s="24"/>
      <c r="I3" s="25"/>
      <c r="J3" s="26">
        <f>TODAY()</f>
        <v>45480</v>
      </c>
      <c r="L3" s="27" t="s">
        <v>5</v>
      </c>
      <c r="M3" s="28"/>
      <c r="N3" s="29">
        <f>N2-today()</f>
        <v>178</v>
      </c>
      <c r="O3" s="30"/>
      <c r="P3" s="31">
        <f t="shared" ref="P3:Q3" si="1">P2-today()</f>
        <v>329</v>
      </c>
      <c r="Q3" s="32">
        <f t="shared" si="1"/>
        <v>421</v>
      </c>
      <c r="R3" s="19"/>
    </row>
    <row r="4">
      <c r="A4" s="33"/>
      <c r="B4" s="34" t="str">
        <f>HYPERLINK("https://docs.google.com/spreadsheets/d/18DQgbefMra8lpUvts8KW4riG2C-85oUmtFIDGOkQN-E/edit?usp=sharing","Click Here To View Sample Calendar")</f>
        <v>Click Here To View Sample Calendar</v>
      </c>
      <c r="C4" s="35" t="s">
        <v>6</v>
      </c>
      <c r="D4" s="36">
        <f>AVERAGE(B7:B11)</f>
        <v>10</v>
      </c>
      <c r="E4" s="37" t="s">
        <v>7</v>
      </c>
      <c r="F4" s="38" t="s">
        <v>8</v>
      </c>
      <c r="G4" s="39" t="s">
        <v>9</v>
      </c>
      <c r="H4" s="38" t="s">
        <v>10</v>
      </c>
      <c r="I4" s="38" t="s">
        <v>11</v>
      </c>
      <c r="J4" s="39" t="s">
        <v>12</v>
      </c>
      <c r="K4" s="38" t="s">
        <v>13</v>
      </c>
      <c r="L4" s="39" t="s">
        <v>14</v>
      </c>
      <c r="M4" s="39" t="s">
        <v>15</v>
      </c>
      <c r="N4" s="38" t="s">
        <v>16</v>
      </c>
      <c r="O4" s="39" t="s">
        <v>17</v>
      </c>
      <c r="P4" s="38" t="s">
        <v>18</v>
      </c>
      <c r="Q4" s="38" t="s">
        <v>19</v>
      </c>
      <c r="R4" s="33"/>
    </row>
    <row r="5">
      <c r="A5" s="40"/>
      <c r="B5" s="41"/>
      <c r="C5" s="41"/>
      <c r="D5" s="41"/>
      <c r="E5" s="41"/>
      <c r="F5" s="41"/>
      <c r="G5" s="41"/>
      <c r="H5" s="41"/>
      <c r="I5" s="41"/>
      <c r="J5" s="41"/>
      <c r="K5" s="41"/>
      <c r="L5" s="41"/>
      <c r="M5" s="41"/>
      <c r="N5" s="41"/>
      <c r="O5" s="41"/>
      <c r="P5" s="41"/>
      <c r="Q5" s="42"/>
      <c r="R5" s="40"/>
    </row>
    <row r="6">
      <c r="A6" s="43"/>
      <c r="B6" s="44" t="s">
        <v>20</v>
      </c>
      <c r="C6" s="45" t="s">
        <v>21</v>
      </c>
      <c r="D6" s="46" t="s">
        <v>22</v>
      </c>
      <c r="E6" s="47"/>
      <c r="F6" s="46" t="s">
        <v>23</v>
      </c>
      <c r="G6" s="47"/>
      <c r="H6" s="46" t="s">
        <v>24</v>
      </c>
      <c r="I6" s="47"/>
      <c r="J6" s="46" t="s">
        <v>25</v>
      </c>
      <c r="K6" s="47"/>
      <c r="L6" s="46" t="s">
        <v>26</v>
      </c>
      <c r="M6" s="47"/>
      <c r="N6" s="46" t="s">
        <v>27</v>
      </c>
      <c r="O6" s="47"/>
      <c r="P6" s="48" t="s">
        <v>28</v>
      </c>
      <c r="Q6" s="47"/>
      <c r="R6" s="43"/>
    </row>
    <row r="7">
      <c r="A7" s="49"/>
      <c r="B7" s="50">
        <f>AVERAGE(B15:B22)</f>
        <v>10</v>
      </c>
      <c r="C7" s="51" t="s">
        <v>29</v>
      </c>
      <c r="D7" s="52"/>
      <c r="E7" s="53"/>
      <c r="F7" s="52"/>
      <c r="G7" s="53"/>
      <c r="H7" s="52"/>
      <c r="I7" s="53"/>
      <c r="J7" s="52"/>
      <c r="K7" s="53"/>
      <c r="L7" s="52"/>
      <c r="M7" s="53"/>
      <c r="N7" s="52"/>
      <c r="O7" s="53"/>
      <c r="P7" s="52"/>
      <c r="Q7" s="53"/>
      <c r="R7" s="49"/>
    </row>
    <row r="8">
      <c r="A8" s="49"/>
      <c r="B8" s="50">
        <f>AVERAGE(B26:B33)</f>
        <v>10</v>
      </c>
      <c r="C8" s="54" t="s">
        <v>30</v>
      </c>
      <c r="D8" s="52"/>
      <c r="E8" s="53"/>
      <c r="F8" s="52"/>
      <c r="G8" s="53"/>
      <c r="H8" s="52"/>
      <c r="I8" s="53"/>
      <c r="J8" s="55"/>
      <c r="K8" s="53"/>
      <c r="L8" s="55"/>
      <c r="M8" s="53"/>
      <c r="N8" s="55"/>
      <c r="O8" s="53"/>
      <c r="P8" s="55"/>
      <c r="Q8" s="53"/>
      <c r="R8" s="49"/>
    </row>
    <row r="9">
      <c r="A9" s="56"/>
      <c r="B9" s="57">
        <f>AVERAGE(B37:B44)</f>
        <v>10</v>
      </c>
      <c r="C9" s="54" t="s">
        <v>31</v>
      </c>
      <c r="D9" s="55"/>
      <c r="E9" s="53"/>
      <c r="F9" s="55"/>
      <c r="G9" s="53"/>
      <c r="H9" s="55"/>
      <c r="I9" s="53"/>
      <c r="J9" s="55"/>
      <c r="K9" s="53"/>
      <c r="L9" s="55"/>
      <c r="M9" s="53"/>
      <c r="N9" s="55"/>
      <c r="O9" s="53"/>
      <c r="P9" s="55"/>
      <c r="Q9" s="53"/>
      <c r="R9" s="56"/>
    </row>
    <row r="10">
      <c r="A10" s="56"/>
      <c r="B10" s="57">
        <f>AVERAGE(B48:B55)</f>
        <v>10</v>
      </c>
      <c r="C10" s="54" t="s">
        <v>32</v>
      </c>
      <c r="D10" s="55"/>
      <c r="E10" s="53"/>
      <c r="F10" s="55"/>
      <c r="G10" s="53"/>
      <c r="H10" s="55"/>
      <c r="I10" s="53"/>
      <c r="J10" s="55"/>
      <c r="K10" s="53"/>
      <c r="L10" s="55"/>
      <c r="M10" s="53"/>
      <c r="N10" s="55"/>
      <c r="O10" s="53"/>
      <c r="P10" s="55"/>
      <c r="Q10" s="53"/>
      <c r="R10" s="56"/>
    </row>
    <row r="11">
      <c r="A11" s="49"/>
      <c r="B11" s="58">
        <f>AVERAGE(B59:B66)</f>
        <v>10</v>
      </c>
      <c r="C11" s="59" t="s">
        <v>33</v>
      </c>
      <c r="D11" s="60"/>
      <c r="E11" s="61"/>
      <c r="F11" s="60"/>
      <c r="G11" s="61"/>
      <c r="H11" s="60"/>
      <c r="I11" s="61"/>
      <c r="J11" s="60"/>
      <c r="K11" s="61"/>
      <c r="L11" s="60"/>
      <c r="M11" s="61"/>
      <c r="N11" s="60"/>
      <c r="O11" s="61"/>
      <c r="P11" s="60"/>
      <c r="Q11" s="61"/>
      <c r="R11" s="49"/>
    </row>
    <row r="12">
      <c r="A12" s="62"/>
      <c r="B12" s="62"/>
      <c r="C12" s="63"/>
      <c r="D12" s="64"/>
      <c r="E12" s="64"/>
      <c r="F12" s="64"/>
      <c r="G12" s="64"/>
      <c r="H12" s="64"/>
      <c r="I12" s="64"/>
      <c r="J12" s="64"/>
      <c r="K12" s="64"/>
      <c r="L12" s="64"/>
      <c r="M12" s="64"/>
      <c r="N12" s="64"/>
      <c r="O12" s="64"/>
      <c r="P12" s="64"/>
      <c r="Q12" s="64"/>
      <c r="R12" s="62"/>
    </row>
    <row r="13">
      <c r="A13" s="65"/>
      <c r="B13" s="66" t="s">
        <v>34</v>
      </c>
      <c r="C13" s="67" t="s">
        <v>35</v>
      </c>
      <c r="D13" s="68" t="str">
        <f>HYPERLINK("https://docs.google.com/spreadsheets/d/1icPhuh7vILiot7wPSQTXWG2n3Ut1Uob_AOtQCK0MDD8/edit?usp=sharing","Click Here To View Training Menu")</f>
        <v>Click Here To View Training Menu</v>
      </c>
      <c r="E13" s="69"/>
      <c r="F13" s="70"/>
      <c r="G13" s="70"/>
      <c r="H13" s="70"/>
      <c r="I13" s="70"/>
      <c r="J13" s="70"/>
      <c r="K13" s="70"/>
      <c r="L13" s="70"/>
      <c r="M13" s="70"/>
      <c r="N13" s="70"/>
      <c r="O13" s="70"/>
      <c r="P13" s="70"/>
      <c r="Q13" s="70"/>
      <c r="R13" s="65"/>
    </row>
    <row r="14">
      <c r="A14" s="71"/>
      <c r="B14" s="72" t="s">
        <v>36</v>
      </c>
      <c r="C14" s="73" t="s">
        <v>37</v>
      </c>
      <c r="D14" s="73" t="s">
        <v>38</v>
      </c>
      <c r="E14" s="74" t="s">
        <v>36</v>
      </c>
      <c r="F14" s="73" t="s">
        <v>38</v>
      </c>
      <c r="G14" s="75" t="s">
        <v>36</v>
      </c>
      <c r="H14" s="73" t="s">
        <v>38</v>
      </c>
      <c r="I14" s="75" t="s">
        <v>36</v>
      </c>
      <c r="J14" s="73" t="s">
        <v>38</v>
      </c>
      <c r="K14" s="75" t="s">
        <v>36</v>
      </c>
      <c r="L14" s="73" t="s">
        <v>38</v>
      </c>
      <c r="M14" s="75" t="s">
        <v>36</v>
      </c>
      <c r="N14" s="73" t="s">
        <v>38</v>
      </c>
      <c r="O14" s="75" t="s">
        <v>36</v>
      </c>
      <c r="P14" s="73" t="s">
        <v>38</v>
      </c>
      <c r="Q14" s="76" t="s">
        <v>36</v>
      </c>
      <c r="R14" s="71"/>
    </row>
    <row r="15">
      <c r="A15" s="77"/>
      <c r="B15" s="78">
        <v>10.0</v>
      </c>
      <c r="C15" s="79">
        <v>3.0</v>
      </c>
      <c r="D15" s="80"/>
      <c r="E15" s="81" t="s">
        <v>39</v>
      </c>
      <c r="F15" s="80"/>
      <c r="G15" s="82" t="s">
        <v>39</v>
      </c>
      <c r="H15" s="80"/>
      <c r="I15" s="82" t="s">
        <v>39</v>
      </c>
      <c r="J15" s="80"/>
      <c r="K15" s="82" t="s">
        <v>39</v>
      </c>
      <c r="L15" s="80"/>
      <c r="M15" s="82" t="s">
        <v>39</v>
      </c>
      <c r="N15" s="80"/>
      <c r="O15" s="82" t="s">
        <v>39</v>
      </c>
      <c r="P15" s="80"/>
      <c r="Q15" s="83" t="s">
        <v>39</v>
      </c>
      <c r="R15" s="77"/>
    </row>
    <row r="16">
      <c r="A16" s="77"/>
      <c r="B16" s="78">
        <v>10.0</v>
      </c>
      <c r="C16" s="79">
        <v>4.0</v>
      </c>
      <c r="D16" s="80"/>
      <c r="E16" s="81" t="s">
        <v>40</v>
      </c>
      <c r="F16" s="80"/>
      <c r="G16" s="82" t="s">
        <v>40</v>
      </c>
      <c r="H16" s="80"/>
      <c r="I16" s="82" t="s">
        <v>40</v>
      </c>
      <c r="J16" s="80"/>
      <c r="K16" s="82" t="s">
        <v>40</v>
      </c>
      <c r="L16" s="80"/>
      <c r="M16" s="82" t="s">
        <v>40</v>
      </c>
      <c r="N16" s="80"/>
      <c r="O16" s="82" t="s">
        <v>40</v>
      </c>
      <c r="P16" s="80"/>
      <c r="Q16" s="83" t="s">
        <v>40</v>
      </c>
      <c r="R16" s="77"/>
    </row>
    <row r="17">
      <c r="A17" s="77"/>
      <c r="B17" s="78">
        <v>10.0</v>
      </c>
      <c r="C17" s="79">
        <v>3.0</v>
      </c>
      <c r="D17" s="80"/>
      <c r="E17" s="81" t="s">
        <v>41</v>
      </c>
      <c r="F17" s="80"/>
      <c r="G17" s="82" t="s">
        <v>41</v>
      </c>
      <c r="H17" s="80"/>
      <c r="I17" s="82" t="s">
        <v>41</v>
      </c>
      <c r="J17" s="80"/>
      <c r="K17" s="82" t="s">
        <v>41</v>
      </c>
      <c r="L17" s="80"/>
      <c r="M17" s="82" t="s">
        <v>41</v>
      </c>
      <c r="N17" s="80"/>
      <c r="O17" s="82" t="s">
        <v>41</v>
      </c>
      <c r="P17" s="80"/>
      <c r="Q17" s="83" t="s">
        <v>41</v>
      </c>
      <c r="R17" s="77"/>
    </row>
    <row r="18">
      <c r="A18" s="77"/>
      <c r="B18" s="78">
        <v>10.0</v>
      </c>
      <c r="C18" s="79">
        <v>3.0</v>
      </c>
      <c r="D18" s="84"/>
      <c r="E18" s="81" t="s">
        <v>42</v>
      </c>
      <c r="F18" s="84"/>
      <c r="G18" s="82" t="s">
        <v>42</v>
      </c>
      <c r="H18" s="84"/>
      <c r="I18" s="82" t="s">
        <v>42</v>
      </c>
      <c r="J18" s="84"/>
      <c r="K18" s="82" t="s">
        <v>42</v>
      </c>
      <c r="L18" s="84"/>
      <c r="M18" s="82" t="s">
        <v>42</v>
      </c>
      <c r="N18" s="84"/>
      <c r="O18" s="82" t="s">
        <v>42</v>
      </c>
      <c r="P18" s="84"/>
      <c r="Q18" s="83" t="s">
        <v>42</v>
      </c>
      <c r="R18" s="77"/>
    </row>
    <row r="19">
      <c r="A19" s="77"/>
      <c r="B19" s="78">
        <v>10.0</v>
      </c>
      <c r="C19" s="79">
        <v>3.0</v>
      </c>
      <c r="D19" s="80"/>
      <c r="E19" s="81" t="s">
        <v>43</v>
      </c>
      <c r="F19" s="80"/>
      <c r="G19" s="82" t="s">
        <v>43</v>
      </c>
      <c r="H19" s="80"/>
      <c r="I19" s="82" t="s">
        <v>43</v>
      </c>
      <c r="J19" s="80"/>
      <c r="K19" s="82" t="s">
        <v>43</v>
      </c>
      <c r="L19" s="80"/>
      <c r="M19" s="82" t="s">
        <v>43</v>
      </c>
      <c r="N19" s="80"/>
      <c r="O19" s="82" t="s">
        <v>43</v>
      </c>
      <c r="P19" s="80"/>
      <c r="Q19" s="83" t="s">
        <v>43</v>
      </c>
      <c r="R19" s="77"/>
    </row>
    <row r="20">
      <c r="A20" s="71"/>
      <c r="B20" s="72" t="s">
        <v>44</v>
      </c>
      <c r="C20" s="73" t="s">
        <v>37</v>
      </c>
      <c r="D20" s="73" t="s">
        <v>38</v>
      </c>
      <c r="E20" s="85" t="s">
        <v>44</v>
      </c>
      <c r="F20" s="73" t="s">
        <v>38</v>
      </c>
      <c r="G20" s="75" t="s">
        <v>44</v>
      </c>
      <c r="H20" s="73" t="s">
        <v>38</v>
      </c>
      <c r="I20" s="75" t="s">
        <v>44</v>
      </c>
      <c r="J20" s="73" t="s">
        <v>38</v>
      </c>
      <c r="K20" s="75" t="s">
        <v>44</v>
      </c>
      <c r="L20" s="73" t="s">
        <v>38</v>
      </c>
      <c r="M20" s="75" t="s">
        <v>44</v>
      </c>
      <c r="N20" s="73" t="s">
        <v>38</v>
      </c>
      <c r="O20" s="75" t="s">
        <v>44</v>
      </c>
      <c r="P20" s="73" t="s">
        <v>38</v>
      </c>
      <c r="Q20" s="76" t="s">
        <v>44</v>
      </c>
      <c r="R20" s="71"/>
    </row>
    <row r="21">
      <c r="A21" s="77"/>
      <c r="B21" s="78">
        <v>10.0</v>
      </c>
      <c r="C21" s="79">
        <v>2.0</v>
      </c>
      <c r="D21" s="84"/>
      <c r="E21" s="81" t="s">
        <v>45</v>
      </c>
      <c r="F21" s="84"/>
      <c r="G21" s="82" t="s">
        <v>45</v>
      </c>
      <c r="H21" s="84"/>
      <c r="I21" s="82" t="s">
        <v>45</v>
      </c>
      <c r="J21" s="84"/>
      <c r="K21" s="82" t="s">
        <v>45</v>
      </c>
      <c r="L21" s="84"/>
      <c r="M21" s="82" t="s">
        <v>45</v>
      </c>
      <c r="N21" s="84"/>
      <c r="O21" s="82" t="s">
        <v>45</v>
      </c>
      <c r="P21" s="84"/>
      <c r="Q21" s="83" t="s">
        <v>45</v>
      </c>
      <c r="R21" s="77"/>
    </row>
    <row r="22">
      <c r="A22" s="77"/>
      <c r="B22" s="78">
        <v>10.0</v>
      </c>
      <c r="C22" s="79">
        <v>2.0</v>
      </c>
      <c r="D22" s="86" t="s">
        <v>46</v>
      </c>
      <c r="E22" s="81" t="s">
        <v>47</v>
      </c>
      <c r="F22" s="86" t="s">
        <v>46</v>
      </c>
      <c r="G22" s="87" t="s">
        <v>47</v>
      </c>
      <c r="H22" s="86" t="s">
        <v>46</v>
      </c>
      <c r="I22" s="87" t="s">
        <v>47</v>
      </c>
      <c r="J22" s="86" t="s">
        <v>46</v>
      </c>
      <c r="K22" s="87" t="s">
        <v>47</v>
      </c>
      <c r="L22" s="86" t="s">
        <v>46</v>
      </c>
      <c r="M22" s="87" t="s">
        <v>47</v>
      </c>
      <c r="N22" s="86" t="s">
        <v>46</v>
      </c>
      <c r="O22" s="87" t="s">
        <v>47</v>
      </c>
      <c r="P22" s="86" t="s">
        <v>46</v>
      </c>
      <c r="Q22" s="88" t="s">
        <v>47</v>
      </c>
      <c r="R22" s="77"/>
    </row>
    <row r="23">
      <c r="A23" s="89"/>
      <c r="B23" s="89"/>
      <c r="C23" s="90"/>
      <c r="D23" s="91"/>
      <c r="E23" s="92"/>
      <c r="F23" s="91"/>
      <c r="G23" s="92"/>
      <c r="H23" s="91"/>
      <c r="I23" s="92"/>
      <c r="J23" s="91"/>
      <c r="K23" s="92"/>
      <c r="L23" s="91"/>
      <c r="M23" s="92"/>
      <c r="N23" s="91"/>
      <c r="O23" s="92"/>
      <c r="P23" s="93"/>
      <c r="Q23" s="93"/>
      <c r="R23" s="89"/>
    </row>
    <row r="24">
      <c r="A24" s="65"/>
      <c r="B24" s="66" t="s">
        <v>34</v>
      </c>
      <c r="C24" s="94" t="s">
        <v>30</v>
      </c>
      <c r="D24" s="95" t="str">
        <f>HYPERLINK("https://docs.google.com/spreadsheets/d/1icPhuh7vILiot7wPSQTXWG2n3Ut1Uob_AOtQCK0MDD8/edit?usp=sharing","Click Here To View Training Menu")</f>
        <v>Click Here To View Training Menu</v>
      </c>
      <c r="E24" s="96"/>
      <c r="F24" s="97"/>
      <c r="G24" s="96"/>
      <c r="H24" s="97"/>
      <c r="I24" s="96"/>
      <c r="J24" s="97"/>
      <c r="K24" s="96"/>
      <c r="L24" s="97"/>
      <c r="M24" s="96"/>
      <c r="N24" s="97"/>
      <c r="O24" s="96"/>
      <c r="P24" s="70"/>
      <c r="Q24" s="70"/>
      <c r="R24" s="65"/>
    </row>
    <row r="25">
      <c r="A25" s="71"/>
      <c r="B25" s="72" t="s">
        <v>36</v>
      </c>
      <c r="C25" s="73" t="s">
        <v>37</v>
      </c>
      <c r="D25" s="73" t="s">
        <v>38</v>
      </c>
      <c r="E25" s="75" t="s">
        <v>36</v>
      </c>
      <c r="F25" s="73" t="s">
        <v>38</v>
      </c>
      <c r="G25" s="75" t="s">
        <v>36</v>
      </c>
      <c r="H25" s="73" t="s">
        <v>38</v>
      </c>
      <c r="I25" s="75" t="s">
        <v>36</v>
      </c>
      <c r="J25" s="73" t="s">
        <v>38</v>
      </c>
      <c r="K25" s="75" t="s">
        <v>36</v>
      </c>
      <c r="L25" s="73" t="s">
        <v>38</v>
      </c>
      <c r="M25" s="75" t="s">
        <v>36</v>
      </c>
      <c r="N25" s="73" t="s">
        <v>38</v>
      </c>
      <c r="O25" s="75" t="s">
        <v>36</v>
      </c>
      <c r="P25" s="73" t="s">
        <v>38</v>
      </c>
      <c r="Q25" s="76" t="s">
        <v>36</v>
      </c>
      <c r="R25" s="71"/>
    </row>
    <row r="26">
      <c r="A26" s="77"/>
      <c r="B26" s="78">
        <v>10.0</v>
      </c>
      <c r="C26" s="98"/>
      <c r="D26" s="80"/>
      <c r="E26" s="82" t="s">
        <v>39</v>
      </c>
      <c r="F26" s="80"/>
      <c r="G26" s="82" t="s">
        <v>39</v>
      </c>
      <c r="H26" s="80"/>
      <c r="I26" s="82" t="s">
        <v>39</v>
      </c>
      <c r="J26" s="80"/>
      <c r="K26" s="82" t="s">
        <v>39</v>
      </c>
      <c r="L26" s="80"/>
      <c r="M26" s="82" t="s">
        <v>39</v>
      </c>
      <c r="N26" s="80"/>
      <c r="O26" s="82" t="s">
        <v>39</v>
      </c>
      <c r="P26" s="80"/>
      <c r="Q26" s="83" t="s">
        <v>39</v>
      </c>
      <c r="R26" s="77"/>
    </row>
    <row r="27">
      <c r="A27" s="77"/>
      <c r="B27" s="78">
        <v>10.0</v>
      </c>
      <c r="C27" s="98"/>
      <c r="D27" s="80"/>
      <c r="E27" s="82" t="s">
        <v>40</v>
      </c>
      <c r="F27" s="80"/>
      <c r="G27" s="82" t="s">
        <v>40</v>
      </c>
      <c r="H27" s="80"/>
      <c r="I27" s="82" t="s">
        <v>40</v>
      </c>
      <c r="J27" s="80"/>
      <c r="K27" s="82" t="s">
        <v>40</v>
      </c>
      <c r="L27" s="80"/>
      <c r="M27" s="82" t="s">
        <v>40</v>
      </c>
      <c r="N27" s="80"/>
      <c r="O27" s="82" t="s">
        <v>40</v>
      </c>
      <c r="P27" s="80"/>
      <c r="Q27" s="83" t="s">
        <v>40</v>
      </c>
      <c r="R27" s="77"/>
    </row>
    <row r="28">
      <c r="A28" s="77"/>
      <c r="B28" s="78">
        <v>10.0</v>
      </c>
      <c r="C28" s="98"/>
      <c r="D28" s="80"/>
      <c r="E28" s="82" t="s">
        <v>41</v>
      </c>
      <c r="F28" s="80"/>
      <c r="G28" s="82" t="s">
        <v>41</v>
      </c>
      <c r="H28" s="80"/>
      <c r="I28" s="82" t="s">
        <v>41</v>
      </c>
      <c r="J28" s="80"/>
      <c r="K28" s="82" t="s">
        <v>41</v>
      </c>
      <c r="L28" s="80"/>
      <c r="M28" s="82" t="s">
        <v>41</v>
      </c>
      <c r="N28" s="80"/>
      <c r="O28" s="82" t="s">
        <v>41</v>
      </c>
      <c r="P28" s="80"/>
      <c r="Q28" s="83" t="s">
        <v>41</v>
      </c>
      <c r="R28" s="77"/>
    </row>
    <row r="29">
      <c r="A29" s="77"/>
      <c r="B29" s="78">
        <v>10.0</v>
      </c>
      <c r="C29" s="98"/>
      <c r="D29" s="84"/>
      <c r="E29" s="82" t="s">
        <v>42</v>
      </c>
      <c r="F29" s="84"/>
      <c r="G29" s="82" t="s">
        <v>42</v>
      </c>
      <c r="H29" s="84"/>
      <c r="I29" s="82" t="s">
        <v>42</v>
      </c>
      <c r="J29" s="84"/>
      <c r="K29" s="82" t="s">
        <v>42</v>
      </c>
      <c r="L29" s="84"/>
      <c r="M29" s="82" t="s">
        <v>42</v>
      </c>
      <c r="N29" s="84"/>
      <c r="O29" s="82" t="s">
        <v>42</v>
      </c>
      <c r="P29" s="84"/>
      <c r="Q29" s="83" t="s">
        <v>42</v>
      </c>
      <c r="R29" s="77"/>
    </row>
    <row r="30">
      <c r="A30" s="77"/>
      <c r="B30" s="78">
        <v>10.0</v>
      </c>
      <c r="C30" s="98"/>
      <c r="D30" s="80"/>
      <c r="E30" s="82" t="s">
        <v>43</v>
      </c>
      <c r="F30" s="80"/>
      <c r="G30" s="82" t="s">
        <v>43</v>
      </c>
      <c r="H30" s="80"/>
      <c r="I30" s="82" t="s">
        <v>43</v>
      </c>
      <c r="J30" s="80"/>
      <c r="K30" s="82" t="s">
        <v>43</v>
      </c>
      <c r="L30" s="80"/>
      <c r="M30" s="82" t="s">
        <v>43</v>
      </c>
      <c r="N30" s="80"/>
      <c r="O30" s="82" t="s">
        <v>43</v>
      </c>
      <c r="P30" s="80"/>
      <c r="Q30" s="83" t="s">
        <v>43</v>
      </c>
      <c r="R30" s="77"/>
    </row>
    <row r="31">
      <c r="A31" s="71"/>
      <c r="B31" s="72" t="s">
        <v>44</v>
      </c>
      <c r="C31" s="73" t="s">
        <v>37</v>
      </c>
      <c r="D31" s="73" t="s">
        <v>38</v>
      </c>
      <c r="E31" s="75" t="s">
        <v>44</v>
      </c>
      <c r="F31" s="73" t="s">
        <v>38</v>
      </c>
      <c r="G31" s="75" t="s">
        <v>44</v>
      </c>
      <c r="H31" s="73" t="s">
        <v>38</v>
      </c>
      <c r="I31" s="75" t="s">
        <v>44</v>
      </c>
      <c r="J31" s="73" t="s">
        <v>38</v>
      </c>
      <c r="K31" s="75" t="s">
        <v>44</v>
      </c>
      <c r="L31" s="73" t="s">
        <v>38</v>
      </c>
      <c r="M31" s="75" t="s">
        <v>44</v>
      </c>
      <c r="N31" s="73" t="s">
        <v>38</v>
      </c>
      <c r="O31" s="75" t="s">
        <v>44</v>
      </c>
      <c r="P31" s="73" t="s">
        <v>38</v>
      </c>
      <c r="Q31" s="76" t="s">
        <v>44</v>
      </c>
      <c r="R31" s="71"/>
    </row>
    <row r="32">
      <c r="A32" s="77"/>
      <c r="B32" s="78">
        <v>10.0</v>
      </c>
      <c r="C32" s="98"/>
      <c r="D32" s="84"/>
      <c r="E32" s="82" t="s">
        <v>45</v>
      </c>
      <c r="F32" s="84"/>
      <c r="G32" s="82" t="s">
        <v>45</v>
      </c>
      <c r="H32" s="84"/>
      <c r="I32" s="82" t="s">
        <v>45</v>
      </c>
      <c r="J32" s="84"/>
      <c r="K32" s="82" t="s">
        <v>45</v>
      </c>
      <c r="L32" s="84"/>
      <c r="M32" s="82" t="s">
        <v>45</v>
      </c>
      <c r="N32" s="84"/>
      <c r="O32" s="82" t="s">
        <v>45</v>
      </c>
      <c r="P32" s="84"/>
      <c r="Q32" s="83" t="s">
        <v>45</v>
      </c>
      <c r="R32" s="77"/>
    </row>
    <row r="33">
      <c r="A33" s="77"/>
      <c r="B33" s="78">
        <v>10.0</v>
      </c>
      <c r="C33" s="98"/>
      <c r="D33" s="86" t="s">
        <v>46</v>
      </c>
      <c r="E33" s="87" t="s">
        <v>47</v>
      </c>
      <c r="F33" s="86" t="s">
        <v>46</v>
      </c>
      <c r="G33" s="87" t="s">
        <v>47</v>
      </c>
      <c r="H33" s="86" t="s">
        <v>46</v>
      </c>
      <c r="I33" s="87" t="s">
        <v>47</v>
      </c>
      <c r="J33" s="86" t="s">
        <v>46</v>
      </c>
      <c r="K33" s="87" t="s">
        <v>47</v>
      </c>
      <c r="L33" s="86" t="s">
        <v>46</v>
      </c>
      <c r="M33" s="87" t="s">
        <v>47</v>
      </c>
      <c r="N33" s="86" t="s">
        <v>46</v>
      </c>
      <c r="O33" s="87" t="s">
        <v>47</v>
      </c>
      <c r="P33" s="86" t="s">
        <v>46</v>
      </c>
      <c r="Q33" s="88" t="s">
        <v>47</v>
      </c>
      <c r="R33" s="77"/>
    </row>
    <row r="34">
      <c r="A34" s="89"/>
      <c r="B34" s="99">
        <v>0.0</v>
      </c>
      <c r="C34" s="90"/>
      <c r="D34" s="91"/>
      <c r="E34" s="92"/>
      <c r="F34" s="91"/>
      <c r="G34" s="92"/>
      <c r="H34" s="91"/>
      <c r="I34" s="92"/>
      <c r="J34" s="91"/>
      <c r="K34" s="92"/>
      <c r="L34" s="91"/>
      <c r="M34" s="92"/>
      <c r="N34" s="91"/>
      <c r="O34" s="92"/>
      <c r="P34" s="93"/>
      <c r="Q34" s="93"/>
      <c r="R34" s="89"/>
    </row>
    <row r="35">
      <c r="A35" s="65"/>
      <c r="B35" s="66" t="s">
        <v>34</v>
      </c>
      <c r="C35" s="94" t="s">
        <v>31</v>
      </c>
      <c r="D35" s="95" t="str">
        <f>HYPERLINK("https://docs.google.com/spreadsheets/d/1icPhuh7vILiot7wPSQTXWG2n3Ut1Uob_AOtQCK0MDD8/edit?usp=sharing","Click Here To View Training Menu")</f>
        <v>Click Here To View Training Menu</v>
      </c>
      <c r="E35" s="96"/>
      <c r="F35" s="97"/>
      <c r="G35" s="96"/>
      <c r="H35" s="97"/>
      <c r="I35" s="96"/>
      <c r="J35" s="97"/>
      <c r="K35" s="96"/>
      <c r="L35" s="97"/>
      <c r="M35" s="96"/>
      <c r="N35" s="97"/>
      <c r="O35" s="96"/>
      <c r="P35" s="70"/>
      <c r="Q35" s="70"/>
      <c r="R35" s="65"/>
    </row>
    <row r="36">
      <c r="A36" s="71"/>
      <c r="B36" s="72" t="s">
        <v>36</v>
      </c>
      <c r="C36" s="73" t="s">
        <v>37</v>
      </c>
      <c r="D36" s="73" t="s">
        <v>38</v>
      </c>
      <c r="E36" s="75" t="s">
        <v>36</v>
      </c>
      <c r="F36" s="73" t="s">
        <v>38</v>
      </c>
      <c r="G36" s="75" t="s">
        <v>36</v>
      </c>
      <c r="H36" s="73" t="s">
        <v>38</v>
      </c>
      <c r="I36" s="75" t="s">
        <v>36</v>
      </c>
      <c r="J36" s="73" t="s">
        <v>38</v>
      </c>
      <c r="K36" s="75" t="s">
        <v>36</v>
      </c>
      <c r="L36" s="73" t="s">
        <v>38</v>
      </c>
      <c r="M36" s="75" t="s">
        <v>36</v>
      </c>
      <c r="N36" s="73" t="s">
        <v>38</v>
      </c>
      <c r="O36" s="75" t="s">
        <v>36</v>
      </c>
      <c r="P36" s="73" t="s">
        <v>38</v>
      </c>
      <c r="Q36" s="76" t="s">
        <v>36</v>
      </c>
      <c r="R36" s="71"/>
    </row>
    <row r="37">
      <c r="A37" s="77"/>
      <c r="B37" s="78">
        <v>10.0</v>
      </c>
      <c r="C37" s="98"/>
      <c r="D37" s="80"/>
      <c r="E37" s="82" t="s">
        <v>39</v>
      </c>
      <c r="F37" s="80"/>
      <c r="G37" s="82" t="s">
        <v>39</v>
      </c>
      <c r="H37" s="80"/>
      <c r="I37" s="82" t="s">
        <v>39</v>
      </c>
      <c r="J37" s="80"/>
      <c r="K37" s="82" t="s">
        <v>39</v>
      </c>
      <c r="L37" s="80"/>
      <c r="M37" s="82" t="s">
        <v>39</v>
      </c>
      <c r="N37" s="80"/>
      <c r="O37" s="82" t="s">
        <v>39</v>
      </c>
      <c r="P37" s="80"/>
      <c r="Q37" s="83" t="s">
        <v>39</v>
      </c>
      <c r="R37" s="77"/>
    </row>
    <row r="38">
      <c r="A38" s="77"/>
      <c r="B38" s="78">
        <v>10.0</v>
      </c>
      <c r="C38" s="98"/>
      <c r="D38" s="80"/>
      <c r="E38" s="82" t="s">
        <v>40</v>
      </c>
      <c r="F38" s="80"/>
      <c r="G38" s="82" t="s">
        <v>40</v>
      </c>
      <c r="H38" s="80"/>
      <c r="I38" s="82" t="s">
        <v>40</v>
      </c>
      <c r="J38" s="80"/>
      <c r="K38" s="82" t="s">
        <v>40</v>
      </c>
      <c r="L38" s="80"/>
      <c r="M38" s="82" t="s">
        <v>40</v>
      </c>
      <c r="N38" s="80"/>
      <c r="O38" s="82" t="s">
        <v>40</v>
      </c>
      <c r="P38" s="80"/>
      <c r="Q38" s="83" t="s">
        <v>40</v>
      </c>
      <c r="R38" s="77"/>
    </row>
    <row r="39">
      <c r="A39" s="77"/>
      <c r="B39" s="78">
        <v>10.0</v>
      </c>
      <c r="C39" s="98"/>
      <c r="D39" s="80"/>
      <c r="E39" s="82" t="s">
        <v>41</v>
      </c>
      <c r="F39" s="80"/>
      <c r="G39" s="82" t="s">
        <v>41</v>
      </c>
      <c r="H39" s="80"/>
      <c r="I39" s="82" t="s">
        <v>41</v>
      </c>
      <c r="J39" s="80"/>
      <c r="K39" s="82" t="s">
        <v>41</v>
      </c>
      <c r="L39" s="80"/>
      <c r="M39" s="82" t="s">
        <v>41</v>
      </c>
      <c r="N39" s="80"/>
      <c r="O39" s="82" t="s">
        <v>41</v>
      </c>
      <c r="P39" s="80"/>
      <c r="Q39" s="83" t="s">
        <v>41</v>
      </c>
      <c r="R39" s="77"/>
    </row>
    <row r="40">
      <c r="A40" s="77"/>
      <c r="B40" s="78">
        <v>10.0</v>
      </c>
      <c r="C40" s="98"/>
      <c r="D40" s="84"/>
      <c r="E40" s="82" t="s">
        <v>42</v>
      </c>
      <c r="F40" s="84"/>
      <c r="G40" s="82" t="s">
        <v>42</v>
      </c>
      <c r="H40" s="84"/>
      <c r="I40" s="82" t="s">
        <v>42</v>
      </c>
      <c r="J40" s="84"/>
      <c r="K40" s="82" t="s">
        <v>42</v>
      </c>
      <c r="L40" s="84"/>
      <c r="M40" s="82" t="s">
        <v>42</v>
      </c>
      <c r="N40" s="84"/>
      <c r="O40" s="82" t="s">
        <v>42</v>
      </c>
      <c r="P40" s="84"/>
      <c r="Q40" s="83" t="s">
        <v>42</v>
      </c>
      <c r="R40" s="77"/>
    </row>
    <row r="41">
      <c r="A41" s="77"/>
      <c r="B41" s="78">
        <v>10.0</v>
      </c>
      <c r="C41" s="98"/>
      <c r="D41" s="80"/>
      <c r="E41" s="82" t="s">
        <v>43</v>
      </c>
      <c r="F41" s="80"/>
      <c r="G41" s="82" t="s">
        <v>43</v>
      </c>
      <c r="H41" s="80"/>
      <c r="I41" s="82" t="s">
        <v>43</v>
      </c>
      <c r="J41" s="80"/>
      <c r="K41" s="82" t="s">
        <v>43</v>
      </c>
      <c r="L41" s="80"/>
      <c r="M41" s="82" t="s">
        <v>43</v>
      </c>
      <c r="N41" s="80"/>
      <c r="O41" s="82" t="s">
        <v>43</v>
      </c>
      <c r="P41" s="80"/>
      <c r="Q41" s="83" t="s">
        <v>43</v>
      </c>
      <c r="R41" s="77"/>
    </row>
    <row r="42">
      <c r="A42" s="71"/>
      <c r="B42" s="72" t="s">
        <v>44</v>
      </c>
      <c r="C42" s="73" t="s">
        <v>37</v>
      </c>
      <c r="D42" s="73" t="s">
        <v>38</v>
      </c>
      <c r="E42" s="75" t="s">
        <v>44</v>
      </c>
      <c r="F42" s="73" t="s">
        <v>38</v>
      </c>
      <c r="G42" s="75" t="s">
        <v>44</v>
      </c>
      <c r="H42" s="73" t="s">
        <v>38</v>
      </c>
      <c r="I42" s="75" t="s">
        <v>44</v>
      </c>
      <c r="J42" s="73" t="s">
        <v>38</v>
      </c>
      <c r="K42" s="75" t="s">
        <v>44</v>
      </c>
      <c r="L42" s="73" t="s">
        <v>38</v>
      </c>
      <c r="M42" s="75" t="s">
        <v>44</v>
      </c>
      <c r="N42" s="73" t="s">
        <v>38</v>
      </c>
      <c r="O42" s="75" t="s">
        <v>44</v>
      </c>
      <c r="P42" s="73" t="s">
        <v>38</v>
      </c>
      <c r="Q42" s="76" t="s">
        <v>44</v>
      </c>
      <c r="R42" s="71"/>
    </row>
    <row r="43">
      <c r="A43" s="77"/>
      <c r="B43" s="78">
        <v>10.0</v>
      </c>
      <c r="C43" s="98"/>
      <c r="D43" s="84"/>
      <c r="E43" s="82" t="s">
        <v>45</v>
      </c>
      <c r="F43" s="84"/>
      <c r="G43" s="82" t="s">
        <v>45</v>
      </c>
      <c r="H43" s="84"/>
      <c r="I43" s="82" t="s">
        <v>45</v>
      </c>
      <c r="J43" s="84"/>
      <c r="K43" s="82" t="s">
        <v>45</v>
      </c>
      <c r="L43" s="84"/>
      <c r="M43" s="82" t="s">
        <v>45</v>
      </c>
      <c r="N43" s="84"/>
      <c r="O43" s="82" t="s">
        <v>45</v>
      </c>
      <c r="P43" s="84"/>
      <c r="Q43" s="83" t="s">
        <v>45</v>
      </c>
      <c r="R43" s="77"/>
    </row>
    <row r="44">
      <c r="A44" s="77"/>
      <c r="B44" s="78">
        <v>10.0</v>
      </c>
      <c r="C44" s="98"/>
      <c r="D44" s="86" t="s">
        <v>46</v>
      </c>
      <c r="E44" s="87" t="s">
        <v>47</v>
      </c>
      <c r="F44" s="86" t="s">
        <v>46</v>
      </c>
      <c r="G44" s="87" t="s">
        <v>47</v>
      </c>
      <c r="H44" s="86" t="s">
        <v>46</v>
      </c>
      <c r="I44" s="87" t="s">
        <v>47</v>
      </c>
      <c r="J44" s="86" t="s">
        <v>46</v>
      </c>
      <c r="K44" s="87" t="s">
        <v>47</v>
      </c>
      <c r="L44" s="86" t="s">
        <v>46</v>
      </c>
      <c r="M44" s="87" t="s">
        <v>47</v>
      </c>
      <c r="N44" s="86" t="s">
        <v>46</v>
      </c>
      <c r="O44" s="87" t="s">
        <v>47</v>
      </c>
      <c r="P44" s="86" t="s">
        <v>46</v>
      </c>
      <c r="Q44" s="88" t="s">
        <v>47</v>
      </c>
      <c r="R44" s="77"/>
    </row>
    <row r="45">
      <c r="A45" s="89"/>
      <c r="B45" s="89"/>
      <c r="C45" s="90"/>
      <c r="D45" s="91"/>
      <c r="E45" s="92"/>
      <c r="F45" s="91"/>
      <c r="G45" s="92"/>
      <c r="H45" s="91"/>
      <c r="I45" s="92"/>
      <c r="J45" s="91"/>
      <c r="K45" s="92"/>
      <c r="L45" s="91"/>
      <c r="M45" s="92"/>
      <c r="N45" s="91"/>
      <c r="O45" s="92"/>
      <c r="P45" s="93"/>
      <c r="Q45" s="93"/>
      <c r="R45" s="89"/>
    </row>
    <row r="46">
      <c r="A46" s="65"/>
      <c r="B46" s="66" t="s">
        <v>34</v>
      </c>
      <c r="C46" s="94" t="s">
        <v>32</v>
      </c>
      <c r="D46" s="95" t="str">
        <f>HYPERLINK("https://docs.google.com/spreadsheets/d/1icPhuh7vILiot7wPSQTXWG2n3Ut1Uob_AOtQCK0MDD8/edit?usp=sharing","Click Here To View Training Menu")</f>
        <v>Click Here To View Training Menu</v>
      </c>
      <c r="E46" s="96"/>
      <c r="F46" s="97"/>
      <c r="G46" s="96"/>
      <c r="H46" s="97"/>
      <c r="I46" s="96"/>
      <c r="J46" s="97"/>
      <c r="K46" s="96"/>
      <c r="L46" s="97"/>
      <c r="M46" s="96"/>
      <c r="N46" s="97"/>
      <c r="O46" s="96"/>
      <c r="P46" s="70"/>
      <c r="Q46" s="70"/>
      <c r="R46" s="65"/>
    </row>
    <row r="47">
      <c r="A47" s="71"/>
      <c r="B47" s="72" t="s">
        <v>36</v>
      </c>
      <c r="C47" s="73" t="s">
        <v>37</v>
      </c>
      <c r="D47" s="73" t="s">
        <v>38</v>
      </c>
      <c r="E47" s="75" t="s">
        <v>36</v>
      </c>
      <c r="F47" s="73" t="s">
        <v>38</v>
      </c>
      <c r="G47" s="75" t="s">
        <v>36</v>
      </c>
      <c r="H47" s="73" t="s">
        <v>38</v>
      </c>
      <c r="I47" s="75" t="s">
        <v>36</v>
      </c>
      <c r="J47" s="73" t="s">
        <v>38</v>
      </c>
      <c r="K47" s="75" t="s">
        <v>36</v>
      </c>
      <c r="L47" s="73" t="s">
        <v>38</v>
      </c>
      <c r="M47" s="75" t="s">
        <v>36</v>
      </c>
      <c r="N47" s="73" t="s">
        <v>38</v>
      </c>
      <c r="O47" s="75" t="s">
        <v>36</v>
      </c>
      <c r="P47" s="73" t="s">
        <v>38</v>
      </c>
      <c r="Q47" s="76" t="s">
        <v>36</v>
      </c>
      <c r="R47" s="71"/>
    </row>
    <row r="48">
      <c r="A48" s="77"/>
      <c r="B48" s="78">
        <v>10.0</v>
      </c>
      <c r="C48" s="98"/>
      <c r="D48" s="80"/>
      <c r="E48" s="82" t="s">
        <v>39</v>
      </c>
      <c r="F48" s="80"/>
      <c r="G48" s="82" t="s">
        <v>39</v>
      </c>
      <c r="H48" s="80"/>
      <c r="I48" s="82" t="s">
        <v>39</v>
      </c>
      <c r="J48" s="80"/>
      <c r="K48" s="82" t="s">
        <v>39</v>
      </c>
      <c r="L48" s="80"/>
      <c r="M48" s="82" t="s">
        <v>39</v>
      </c>
      <c r="N48" s="80"/>
      <c r="O48" s="82" t="s">
        <v>39</v>
      </c>
      <c r="P48" s="80"/>
      <c r="Q48" s="83" t="s">
        <v>39</v>
      </c>
      <c r="R48" s="77"/>
    </row>
    <row r="49">
      <c r="A49" s="77"/>
      <c r="B49" s="78">
        <v>10.0</v>
      </c>
      <c r="C49" s="98"/>
      <c r="D49" s="80"/>
      <c r="E49" s="82" t="s">
        <v>40</v>
      </c>
      <c r="F49" s="80"/>
      <c r="G49" s="82" t="s">
        <v>40</v>
      </c>
      <c r="H49" s="80"/>
      <c r="I49" s="82" t="s">
        <v>40</v>
      </c>
      <c r="J49" s="80"/>
      <c r="K49" s="82" t="s">
        <v>40</v>
      </c>
      <c r="L49" s="80"/>
      <c r="M49" s="82" t="s">
        <v>40</v>
      </c>
      <c r="N49" s="80"/>
      <c r="O49" s="82" t="s">
        <v>40</v>
      </c>
      <c r="P49" s="80"/>
      <c r="Q49" s="83" t="s">
        <v>40</v>
      </c>
      <c r="R49" s="77"/>
    </row>
    <row r="50">
      <c r="A50" s="77"/>
      <c r="B50" s="78">
        <v>10.0</v>
      </c>
      <c r="C50" s="98"/>
      <c r="D50" s="80"/>
      <c r="E50" s="82" t="s">
        <v>41</v>
      </c>
      <c r="F50" s="80"/>
      <c r="G50" s="82" t="s">
        <v>41</v>
      </c>
      <c r="H50" s="80"/>
      <c r="I50" s="82" t="s">
        <v>41</v>
      </c>
      <c r="J50" s="80"/>
      <c r="K50" s="82" t="s">
        <v>41</v>
      </c>
      <c r="L50" s="80"/>
      <c r="M50" s="82" t="s">
        <v>41</v>
      </c>
      <c r="N50" s="80"/>
      <c r="O50" s="82" t="s">
        <v>41</v>
      </c>
      <c r="P50" s="80"/>
      <c r="Q50" s="83" t="s">
        <v>41</v>
      </c>
      <c r="R50" s="77"/>
    </row>
    <row r="51">
      <c r="A51" s="77"/>
      <c r="B51" s="78">
        <v>10.0</v>
      </c>
      <c r="C51" s="98"/>
      <c r="D51" s="84"/>
      <c r="E51" s="82" t="s">
        <v>42</v>
      </c>
      <c r="F51" s="84"/>
      <c r="G51" s="82" t="s">
        <v>42</v>
      </c>
      <c r="H51" s="84"/>
      <c r="I51" s="82" t="s">
        <v>42</v>
      </c>
      <c r="J51" s="84"/>
      <c r="K51" s="82" t="s">
        <v>42</v>
      </c>
      <c r="L51" s="84"/>
      <c r="M51" s="82" t="s">
        <v>42</v>
      </c>
      <c r="N51" s="84"/>
      <c r="O51" s="82" t="s">
        <v>42</v>
      </c>
      <c r="P51" s="84"/>
      <c r="Q51" s="83" t="s">
        <v>42</v>
      </c>
      <c r="R51" s="77"/>
    </row>
    <row r="52">
      <c r="A52" s="77"/>
      <c r="B52" s="78">
        <v>10.0</v>
      </c>
      <c r="C52" s="98"/>
      <c r="D52" s="80"/>
      <c r="E52" s="82" t="s">
        <v>43</v>
      </c>
      <c r="F52" s="80"/>
      <c r="G52" s="82" t="s">
        <v>43</v>
      </c>
      <c r="H52" s="80"/>
      <c r="I52" s="82" t="s">
        <v>43</v>
      </c>
      <c r="J52" s="80"/>
      <c r="K52" s="82" t="s">
        <v>43</v>
      </c>
      <c r="L52" s="80"/>
      <c r="M52" s="82" t="s">
        <v>43</v>
      </c>
      <c r="N52" s="80"/>
      <c r="O52" s="82" t="s">
        <v>43</v>
      </c>
      <c r="P52" s="80"/>
      <c r="Q52" s="83" t="s">
        <v>43</v>
      </c>
      <c r="R52" s="77"/>
    </row>
    <row r="53">
      <c r="A53" s="71"/>
      <c r="B53" s="72" t="s">
        <v>44</v>
      </c>
      <c r="C53" s="73" t="s">
        <v>37</v>
      </c>
      <c r="D53" s="73" t="s">
        <v>38</v>
      </c>
      <c r="E53" s="75" t="s">
        <v>44</v>
      </c>
      <c r="F53" s="73" t="s">
        <v>38</v>
      </c>
      <c r="G53" s="75" t="s">
        <v>44</v>
      </c>
      <c r="H53" s="73" t="s">
        <v>38</v>
      </c>
      <c r="I53" s="75" t="s">
        <v>44</v>
      </c>
      <c r="J53" s="73" t="s">
        <v>38</v>
      </c>
      <c r="K53" s="75" t="s">
        <v>44</v>
      </c>
      <c r="L53" s="73" t="s">
        <v>38</v>
      </c>
      <c r="M53" s="75" t="s">
        <v>44</v>
      </c>
      <c r="N53" s="73" t="s">
        <v>38</v>
      </c>
      <c r="O53" s="75" t="s">
        <v>44</v>
      </c>
      <c r="P53" s="73" t="s">
        <v>38</v>
      </c>
      <c r="Q53" s="76" t="s">
        <v>44</v>
      </c>
      <c r="R53" s="71"/>
    </row>
    <row r="54">
      <c r="A54" s="77"/>
      <c r="B54" s="78">
        <v>10.0</v>
      </c>
      <c r="C54" s="98"/>
      <c r="D54" s="84"/>
      <c r="E54" s="82" t="s">
        <v>45</v>
      </c>
      <c r="F54" s="84"/>
      <c r="G54" s="82" t="s">
        <v>45</v>
      </c>
      <c r="H54" s="84"/>
      <c r="I54" s="82" t="s">
        <v>45</v>
      </c>
      <c r="J54" s="84"/>
      <c r="K54" s="82" t="s">
        <v>45</v>
      </c>
      <c r="L54" s="84"/>
      <c r="M54" s="82" t="s">
        <v>45</v>
      </c>
      <c r="N54" s="84"/>
      <c r="O54" s="82" t="s">
        <v>45</v>
      </c>
      <c r="P54" s="84"/>
      <c r="Q54" s="83" t="s">
        <v>45</v>
      </c>
      <c r="R54" s="77"/>
    </row>
    <row r="55">
      <c r="A55" s="77"/>
      <c r="B55" s="78">
        <v>10.0</v>
      </c>
      <c r="C55" s="98"/>
      <c r="D55" s="86" t="s">
        <v>46</v>
      </c>
      <c r="E55" s="87" t="s">
        <v>47</v>
      </c>
      <c r="F55" s="86" t="s">
        <v>46</v>
      </c>
      <c r="G55" s="87" t="s">
        <v>47</v>
      </c>
      <c r="H55" s="86" t="s">
        <v>46</v>
      </c>
      <c r="I55" s="87" t="s">
        <v>47</v>
      </c>
      <c r="J55" s="86" t="s">
        <v>46</v>
      </c>
      <c r="K55" s="87" t="s">
        <v>47</v>
      </c>
      <c r="L55" s="86" t="s">
        <v>46</v>
      </c>
      <c r="M55" s="87" t="s">
        <v>47</v>
      </c>
      <c r="N55" s="86" t="s">
        <v>46</v>
      </c>
      <c r="O55" s="87" t="s">
        <v>47</v>
      </c>
      <c r="P55" s="86" t="s">
        <v>46</v>
      </c>
      <c r="Q55" s="88" t="s">
        <v>47</v>
      </c>
      <c r="R55" s="77"/>
    </row>
    <row r="56">
      <c r="A56" s="89"/>
      <c r="B56" s="89"/>
      <c r="C56" s="90"/>
      <c r="D56" s="91"/>
      <c r="E56" s="92"/>
      <c r="F56" s="91"/>
      <c r="G56" s="92"/>
      <c r="H56" s="91"/>
      <c r="I56" s="92"/>
      <c r="J56" s="91"/>
      <c r="K56" s="92"/>
      <c r="L56" s="91"/>
      <c r="M56" s="92"/>
      <c r="N56" s="91"/>
      <c r="O56" s="92"/>
      <c r="P56" s="93"/>
      <c r="Q56" s="93"/>
      <c r="R56" s="89"/>
    </row>
    <row r="57">
      <c r="A57" s="65"/>
      <c r="B57" s="66" t="s">
        <v>34</v>
      </c>
      <c r="C57" s="94" t="s">
        <v>33</v>
      </c>
      <c r="D57" s="95" t="str">
        <f>HYPERLINK("https://docs.google.com/spreadsheets/d/1icPhuh7vILiot7wPSQTXWG2n3Ut1Uob_AOtQCK0MDD8/edit?usp=sharing","Click Here To View Training Menu")</f>
        <v>Click Here To View Training Menu</v>
      </c>
      <c r="E57" s="96"/>
      <c r="F57" s="97"/>
      <c r="G57" s="96"/>
      <c r="H57" s="97"/>
      <c r="I57" s="96"/>
      <c r="J57" s="97"/>
      <c r="K57" s="96"/>
      <c r="L57" s="97"/>
      <c r="M57" s="96"/>
      <c r="N57" s="97"/>
      <c r="O57" s="96"/>
      <c r="P57" s="70"/>
      <c r="Q57" s="70"/>
      <c r="R57" s="65"/>
    </row>
    <row r="58">
      <c r="A58" s="71"/>
      <c r="B58" s="72" t="s">
        <v>36</v>
      </c>
      <c r="C58" s="73" t="s">
        <v>37</v>
      </c>
      <c r="D58" s="73" t="s">
        <v>38</v>
      </c>
      <c r="E58" s="75" t="s">
        <v>36</v>
      </c>
      <c r="F58" s="73" t="s">
        <v>38</v>
      </c>
      <c r="G58" s="75" t="s">
        <v>36</v>
      </c>
      <c r="H58" s="73" t="s">
        <v>38</v>
      </c>
      <c r="I58" s="75" t="s">
        <v>36</v>
      </c>
      <c r="J58" s="73" t="s">
        <v>38</v>
      </c>
      <c r="K58" s="75" t="s">
        <v>36</v>
      </c>
      <c r="L58" s="73" t="s">
        <v>38</v>
      </c>
      <c r="M58" s="75" t="s">
        <v>36</v>
      </c>
      <c r="N58" s="73" t="s">
        <v>38</v>
      </c>
      <c r="O58" s="75" t="s">
        <v>36</v>
      </c>
      <c r="P58" s="73" t="s">
        <v>38</v>
      </c>
      <c r="Q58" s="76" t="s">
        <v>36</v>
      </c>
      <c r="R58" s="71"/>
    </row>
    <row r="59">
      <c r="A59" s="77"/>
      <c r="B59" s="78">
        <v>10.0</v>
      </c>
      <c r="C59" s="98"/>
      <c r="D59" s="80"/>
      <c r="E59" s="82" t="s">
        <v>39</v>
      </c>
      <c r="F59" s="80"/>
      <c r="G59" s="82" t="s">
        <v>39</v>
      </c>
      <c r="H59" s="80"/>
      <c r="I59" s="82" t="s">
        <v>39</v>
      </c>
      <c r="J59" s="80"/>
      <c r="K59" s="82" t="s">
        <v>39</v>
      </c>
      <c r="L59" s="80"/>
      <c r="M59" s="82" t="s">
        <v>39</v>
      </c>
      <c r="N59" s="80"/>
      <c r="O59" s="82" t="s">
        <v>39</v>
      </c>
      <c r="P59" s="80"/>
      <c r="Q59" s="83" t="s">
        <v>39</v>
      </c>
      <c r="R59" s="77"/>
    </row>
    <row r="60">
      <c r="A60" s="77"/>
      <c r="B60" s="78">
        <v>10.0</v>
      </c>
      <c r="C60" s="98"/>
      <c r="D60" s="80"/>
      <c r="E60" s="82" t="s">
        <v>40</v>
      </c>
      <c r="F60" s="80"/>
      <c r="G60" s="82" t="s">
        <v>40</v>
      </c>
      <c r="H60" s="80"/>
      <c r="I60" s="82" t="s">
        <v>40</v>
      </c>
      <c r="J60" s="80"/>
      <c r="K60" s="82" t="s">
        <v>40</v>
      </c>
      <c r="L60" s="80"/>
      <c r="M60" s="82" t="s">
        <v>40</v>
      </c>
      <c r="N60" s="80"/>
      <c r="O60" s="82" t="s">
        <v>40</v>
      </c>
      <c r="P60" s="80"/>
      <c r="Q60" s="83" t="s">
        <v>40</v>
      </c>
      <c r="R60" s="77"/>
    </row>
    <row r="61">
      <c r="A61" s="77"/>
      <c r="B61" s="78">
        <v>10.0</v>
      </c>
      <c r="C61" s="98"/>
      <c r="D61" s="80"/>
      <c r="E61" s="82" t="s">
        <v>41</v>
      </c>
      <c r="F61" s="80"/>
      <c r="G61" s="82" t="s">
        <v>41</v>
      </c>
      <c r="H61" s="80"/>
      <c r="I61" s="82" t="s">
        <v>41</v>
      </c>
      <c r="J61" s="80"/>
      <c r="K61" s="82" t="s">
        <v>41</v>
      </c>
      <c r="L61" s="80"/>
      <c r="M61" s="82" t="s">
        <v>41</v>
      </c>
      <c r="N61" s="80"/>
      <c r="O61" s="82" t="s">
        <v>41</v>
      </c>
      <c r="P61" s="80"/>
      <c r="Q61" s="83" t="s">
        <v>41</v>
      </c>
      <c r="R61" s="77"/>
    </row>
    <row r="62">
      <c r="A62" s="77"/>
      <c r="B62" s="78">
        <v>10.0</v>
      </c>
      <c r="C62" s="98"/>
      <c r="D62" s="84"/>
      <c r="E62" s="82" t="s">
        <v>42</v>
      </c>
      <c r="F62" s="84"/>
      <c r="G62" s="82" t="s">
        <v>42</v>
      </c>
      <c r="H62" s="84"/>
      <c r="I62" s="82" t="s">
        <v>42</v>
      </c>
      <c r="J62" s="84"/>
      <c r="K62" s="82" t="s">
        <v>42</v>
      </c>
      <c r="L62" s="84"/>
      <c r="M62" s="82" t="s">
        <v>42</v>
      </c>
      <c r="N62" s="84"/>
      <c r="O62" s="82" t="s">
        <v>42</v>
      </c>
      <c r="P62" s="84"/>
      <c r="Q62" s="83" t="s">
        <v>42</v>
      </c>
      <c r="R62" s="77"/>
    </row>
    <row r="63">
      <c r="A63" s="77"/>
      <c r="B63" s="78">
        <v>10.0</v>
      </c>
      <c r="C63" s="98"/>
      <c r="D63" s="80"/>
      <c r="E63" s="82" t="s">
        <v>43</v>
      </c>
      <c r="F63" s="80"/>
      <c r="G63" s="82" t="s">
        <v>43</v>
      </c>
      <c r="H63" s="80"/>
      <c r="I63" s="82" t="s">
        <v>43</v>
      </c>
      <c r="J63" s="80"/>
      <c r="K63" s="82" t="s">
        <v>43</v>
      </c>
      <c r="L63" s="80"/>
      <c r="M63" s="82" t="s">
        <v>43</v>
      </c>
      <c r="N63" s="80"/>
      <c r="O63" s="82" t="s">
        <v>43</v>
      </c>
      <c r="P63" s="80"/>
      <c r="Q63" s="83" t="s">
        <v>43</v>
      </c>
      <c r="R63" s="77"/>
    </row>
    <row r="64">
      <c r="A64" s="71"/>
      <c r="B64" s="72" t="s">
        <v>44</v>
      </c>
      <c r="C64" s="73" t="s">
        <v>37</v>
      </c>
      <c r="D64" s="73" t="s">
        <v>38</v>
      </c>
      <c r="E64" s="75" t="s">
        <v>44</v>
      </c>
      <c r="F64" s="73" t="s">
        <v>38</v>
      </c>
      <c r="G64" s="75" t="s">
        <v>44</v>
      </c>
      <c r="H64" s="73" t="s">
        <v>38</v>
      </c>
      <c r="I64" s="75" t="s">
        <v>44</v>
      </c>
      <c r="J64" s="73" t="s">
        <v>38</v>
      </c>
      <c r="K64" s="75" t="s">
        <v>44</v>
      </c>
      <c r="L64" s="73" t="s">
        <v>38</v>
      </c>
      <c r="M64" s="75" t="s">
        <v>44</v>
      </c>
      <c r="N64" s="73" t="s">
        <v>38</v>
      </c>
      <c r="O64" s="75" t="s">
        <v>44</v>
      </c>
      <c r="P64" s="73" t="s">
        <v>38</v>
      </c>
      <c r="Q64" s="76" t="s">
        <v>44</v>
      </c>
      <c r="R64" s="71"/>
    </row>
    <row r="65">
      <c r="A65" s="77"/>
      <c r="B65" s="78">
        <v>10.0</v>
      </c>
      <c r="C65" s="98"/>
      <c r="D65" s="84"/>
      <c r="E65" s="82" t="s">
        <v>45</v>
      </c>
      <c r="F65" s="84"/>
      <c r="G65" s="82" t="s">
        <v>45</v>
      </c>
      <c r="H65" s="84"/>
      <c r="I65" s="82" t="s">
        <v>45</v>
      </c>
      <c r="J65" s="84"/>
      <c r="K65" s="82" t="s">
        <v>45</v>
      </c>
      <c r="L65" s="84"/>
      <c r="M65" s="82" t="s">
        <v>45</v>
      </c>
      <c r="N65" s="84"/>
      <c r="O65" s="82" t="s">
        <v>45</v>
      </c>
      <c r="P65" s="84"/>
      <c r="Q65" s="83" t="s">
        <v>45</v>
      </c>
      <c r="R65" s="77"/>
    </row>
    <row r="66">
      <c r="A66" s="100"/>
      <c r="B66" s="78">
        <v>10.0</v>
      </c>
      <c r="C66" s="101"/>
      <c r="D66" s="86" t="s">
        <v>46</v>
      </c>
      <c r="E66" s="87" t="s">
        <v>47</v>
      </c>
      <c r="F66" s="86" t="s">
        <v>46</v>
      </c>
      <c r="G66" s="87" t="s">
        <v>47</v>
      </c>
      <c r="H66" s="86" t="s">
        <v>46</v>
      </c>
      <c r="I66" s="87" t="s">
        <v>47</v>
      </c>
      <c r="J66" s="86" t="s">
        <v>46</v>
      </c>
      <c r="K66" s="87" t="s">
        <v>47</v>
      </c>
      <c r="L66" s="86" t="s">
        <v>46</v>
      </c>
      <c r="M66" s="87" t="s">
        <v>47</v>
      </c>
      <c r="N66" s="86" t="s">
        <v>46</v>
      </c>
      <c r="O66" s="87" t="s">
        <v>47</v>
      </c>
      <c r="P66" s="86" t="s">
        <v>46</v>
      </c>
      <c r="Q66" s="88" t="s">
        <v>47</v>
      </c>
      <c r="R66" s="100"/>
    </row>
    <row r="67">
      <c r="A67" s="102"/>
      <c r="B67" s="103"/>
      <c r="C67" s="104"/>
      <c r="D67" s="104"/>
      <c r="E67" s="104"/>
      <c r="F67" s="104"/>
      <c r="G67" s="104"/>
      <c r="H67" s="104"/>
      <c r="I67" s="104"/>
      <c r="J67" s="104"/>
      <c r="K67" s="104"/>
      <c r="L67" s="104"/>
      <c r="M67" s="104"/>
      <c r="N67" s="104"/>
      <c r="O67" s="104"/>
      <c r="P67" s="104"/>
      <c r="Q67" s="104"/>
      <c r="R67" s="102"/>
    </row>
    <row r="68" ht="26.25" customHeight="1">
      <c r="A68" s="102"/>
      <c r="B68" s="105"/>
      <c r="C68" s="106"/>
      <c r="D68" s="107" t="s">
        <v>48</v>
      </c>
      <c r="E68" s="106"/>
      <c r="F68" s="106"/>
      <c r="G68" s="106" t="s">
        <v>7</v>
      </c>
      <c r="H68" s="108"/>
      <c r="I68" s="108" t="s">
        <v>49</v>
      </c>
      <c r="J68" s="108"/>
      <c r="K68" s="108"/>
      <c r="L68" s="108"/>
      <c r="M68" s="106"/>
      <c r="N68" s="106"/>
      <c r="O68" s="108"/>
      <c r="P68" s="109" t="str">
        <f>HYPERLINK("https://cdn3.sportngin.com/attachments/document/a633-2153893/5tool-navigation-laminate-11x8.5-BlackWhite.pdf#_ga=2.73118419.1359718205.1586851288-156755493.1546033490","5 Tool Navigation")</f>
        <v>5 Tool Navigation</v>
      </c>
      <c r="Q68" s="110"/>
      <c r="R68" s="102"/>
    </row>
    <row r="69">
      <c r="A69" s="102"/>
      <c r="B69" s="111">
        <f>COUNTIF(B71:B80, "&lt;&gt;")</f>
        <v>2</v>
      </c>
      <c r="C69" s="112"/>
      <c r="D69" s="113">
        <f>E69-B69</f>
        <v>-1</v>
      </c>
      <c r="E69" s="114">
        <f>COUNTIF(E71:E80, "&lt;&gt;")</f>
        <v>1</v>
      </c>
      <c r="F69" s="115"/>
      <c r="G69" s="110"/>
      <c r="H69" s="116" t="s">
        <v>50</v>
      </c>
      <c r="I69" s="117"/>
      <c r="J69" s="118"/>
      <c r="K69" s="118"/>
      <c r="L69" s="118"/>
      <c r="M69" s="118"/>
      <c r="N69" s="106"/>
      <c r="O69" s="119" t="s">
        <v>36</v>
      </c>
      <c r="P69" s="120" t="s">
        <v>51</v>
      </c>
      <c r="Q69" s="121" t="s">
        <v>52</v>
      </c>
      <c r="R69" s="102"/>
    </row>
    <row r="70">
      <c r="A70" s="102"/>
      <c r="B70" s="122" t="s">
        <v>53</v>
      </c>
      <c r="C70" s="123"/>
      <c r="D70" s="124"/>
      <c r="E70" s="125" t="s">
        <v>54</v>
      </c>
      <c r="F70" s="53"/>
      <c r="G70" s="110"/>
      <c r="H70" s="126">
        <v>1.0</v>
      </c>
      <c r="I70" s="127" t="s">
        <v>55</v>
      </c>
      <c r="J70" s="128"/>
      <c r="K70" s="129" t="s">
        <v>56</v>
      </c>
      <c r="N70" s="106"/>
      <c r="O70" s="130" t="s">
        <v>57</v>
      </c>
      <c r="P70" s="131" t="s">
        <v>58</v>
      </c>
      <c r="Q70" s="132" t="s">
        <v>59</v>
      </c>
      <c r="R70" s="102"/>
    </row>
    <row r="71">
      <c r="A71" s="102"/>
      <c r="B71" s="133" t="s">
        <v>60</v>
      </c>
      <c r="C71" s="134"/>
      <c r="D71" s="106"/>
      <c r="E71" s="133" t="s">
        <v>61</v>
      </c>
      <c r="F71" s="134"/>
      <c r="G71" s="110"/>
      <c r="H71" s="126">
        <v>2.0</v>
      </c>
      <c r="I71" s="127" t="s">
        <v>62</v>
      </c>
      <c r="J71" s="128"/>
      <c r="K71" s="129" t="s">
        <v>63</v>
      </c>
      <c r="N71" s="106"/>
      <c r="O71" s="130" t="s">
        <v>64</v>
      </c>
      <c r="P71" s="131" t="s">
        <v>58</v>
      </c>
      <c r="Q71" s="132" t="s">
        <v>59</v>
      </c>
      <c r="R71" s="102"/>
    </row>
    <row r="72">
      <c r="A72" s="102"/>
      <c r="B72" s="135" t="s">
        <v>60</v>
      </c>
      <c r="C72" s="61"/>
      <c r="D72" s="106"/>
      <c r="E72" s="135"/>
      <c r="F72" s="61"/>
      <c r="G72" s="110"/>
      <c r="H72" s="136">
        <v>3.0</v>
      </c>
      <c r="I72" s="137" t="s">
        <v>65</v>
      </c>
      <c r="J72" s="138"/>
      <c r="K72" s="139" t="s">
        <v>66</v>
      </c>
      <c r="L72" s="123"/>
      <c r="M72" s="123"/>
      <c r="N72" s="106"/>
      <c r="O72" s="130" t="s">
        <v>67</v>
      </c>
      <c r="P72" s="131" t="s">
        <v>58</v>
      </c>
      <c r="Q72" s="132" t="s">
        <v>59</v>
      </c>
      <c r="R72" s="102"/>
    </row>
    <row r="73">
      <c r="A73" s="102"/>
      <c r="B73" s="135"/>
      <c r="C73" s="61"/>
      <c r="D73" s="106"/>
      <c r="E73" s="135"/>
      <c r="F73" s="61"/>
      <c r="G73" s="110"/>
      <c r="H73" s="106"/>
      <c r="I73" s="106"/>
      <c r="J73" s="106"/>
      <c r="K73" s="140"/>
      <c r="L73" s="106"/>
      <c r="M73" s="106"/>
      <c r="N73" s="106"/>
      <c r="O73" s="130" t="s">
        <v>68</v>
      </c>
      <c r="P73" s="131" t="s">
        <v>58</v>
      </c>
      <c r="Q73" s="132" t="s">
        <v>59</v>
      </c>
      <c r="R73" s="102"/>
    </row>
    <row r="74">
      <c r="A74" s="102"/>
      <c r="B74" s="135"/>
      <c r="C74" s="61"/>
      <c r="D74" s="106"/>
      <c r="E74" s="135"/>
      <c r="F74" s="61"/>
      <c r="G74" s="110"/>
      <c r="H74" s="116" t="s">
        <v>69</v>
      </c>
      <c r="I74" s="141"/>
      <c r="J74" s="118"/>
      <c r="K74" s="142"/>
      <c r="L74" s="118"/>
      <c r="M74" s="118"/>
      <c r="N74" s="106"/>
      <c r="O74" s="130" t="s">
        <v>70</v>
      </c>
      <c r="P74" s="131" t="s">
        <v>58</v>
      </c>
      <c r="Q74" s="132" t="s">
        <v>59</v>
      </c>
      <c r="R74" s="102"/>
    </row>
    <row r="75">
      <c r="A75" s="102"/>
      <c r="B75" s="135"/>
      <c r="C75" s="61"/>
      <c r="D75" s="106"/>
      <c r="E75" s="135"/>
      <c r="F75" s="61"/>
      <c r="G75" s="110"/>
      <c r="H75" s="126">
        <v>1.0</v>
      </c>
      <c r="I75" s="143" t="s">
        <v>71</v>
      </c>
      <c r="J75" s="128"/>
      <c r="K75" s="144" t="s">
        <v>72</v>
      </c>
      <c r="N75" s="106"/>
      <c r="O75" s="106"/>
      <c r="P75" s="106"/>
      <c r="Q75" s="106"/>
      <c r="R75" s="102"/>
    </row>
    <row r="76">
      <c r="A76" s="102"/>
      <c r="B76" s="135"/>
      <c r="C76" s="61"/>
      <c r="D76" s="106"/>
      <c r="E76" s="135"/>
      <c r="F76" s="61"/>
      <c r="G76" s="110"/>
      <c r="H76" s="126">
        <v>2.0</v>
      </c>
      <c r="I76" s="127" t="s">
        <v>73</v>
      </c>
      <c r="J76" s="128"/>
      <c r="K76" s="144" t="s">
        <v>72</v>
      </c>
      <c r="N76" s="106"/>
      <c r="O76" s="145" t="s">
        <v>74</v>
      </c>
      <c r="P76" s="146"/>
      <c r="Q76" s="134"/>
      <c r="R76" s="102"/>
    </row>
    <row r="77">
      <c r="A77" s="102"/>
      <c r="B77" s="135"/>
      <c r="C77" s="61"/>
      <c r="D77" s="106"/>
      <c r="E77" s="135"/>
      <c r="F77" s="61"/>
      <c r="G77" s="110"/>
      <c r="H77" s="126">
        <v>3.0</v>
      </c>
      <c r="I77" s="147" t="s">
        <v>75</v>
      </c>
      <c r="J77" s="128"/>
      <c r="K77" s="144" t="s">
        <v>72</v>
      </c>
      <c r="N77" s="106"/>
      <c r="O77" s="148" t="str">
        <f>HYPERLINK("https://cdn3.sportngin.com/attachments/document/361f-2153891/morning-mantra-11x8.5-BlackWhite.pdf#_ga=2.107673922.1359718205.1586851288-156755493.1546033490","Morning Mantra")</f>
        <v>Morning Mantra</v>
      </c>
      <c r="P77" s="149" t="str">
        <f>HYPERLINK("kalibaseball.com","Kali Baseball")</f>
        <v>Kali Baseball</v>
      </c>
      <c r="Q77" s="150" t="str">
        <f>HYPERLINK("troskybaseball.com","Trosky Baseball")</f>
        <v>Trosky Baseball</v>
      </c>
      <c r="R77" s="102"/>
    </row>
    <row r="78">
      <c r="A78" s="102"/>
      <c r="B78" s="135"/>
      <c r="C78" s="61"/>
      <c r="D78" s="106"/>
      <c r="E78" s="135"/>
      <c r="F78" s="61"/>
      <c r="G78" s="110"/>
      <c r="H78" s="126">
        <v>4.0</v>
      </c>
      <c r="I78" s="127" t="s">
        <v>76</v>
      </c>
      <c r="J78" s="128"/>
      <c r="K78" s="144" t="s">
        <v>72</v>
      </c>
      <c r="N78" s="106"/>
      <c r="O78" s="151" t="str">
        <f>HYPERLINK("https://www.troskybaseballteams.com/gymr","GYMR!")</f>
        <v>GYMR!</v>
      </c>
      <c r="P78" s="152" t="str">
        <f>HYPERLINK("https://www.troskybaseballteams.com/mentalmakeup","Mental Make-Up")</f>
        <v>Mental Make-Up</v>
      </c>
      <c r="Q78" s="153" t="str">
        <f>HYPERLINK("https://www.youtube.com/user/TroskyBaseball247","Trosky YouTube")</f>
        <v>Trosky YouTube</v>
      </c>
      <c r="R78" s="102"/>
    </row>
    <row r="79">
      <c r="A79" s="102"/>
      <c r="B79" s="135"/>
      <c r="C79" s="61"/>
      <c r="D79" s="106"/>
      <c r="E79" s="135"/>
      <c r="F79" s="61"/>
      <c r="G79" s="110"/>
      <c r="H79" s="154">
        <v>5.0</v>
      </c>
      <c r="I79" s="127" t="s">
        <v>77</v>
      </c>
      <c r="J79" s="128"/>
      <c r="K79" s="144" t="s">
        <v>72</v>
      </c>
      <c r="N79" s="106"/>
      <c r="O79" s="151" t="str">
        <f>HYPERLINK("https://cdn4.sportngin.com/attachments/document/3eb9-2153894/calander-8.5x11-laminate-BlackWhite.pdf#_ga=2.78222804.1359718205.1586851288-156755493.1546033490","Printable Calendar")</f>
        <v>Printable Calendar</v>
      </c>
      <c r="P79" s="152" t="str">
        <f>HYPERLINK("https://www.troskybaseballteams.com/5toolnavigation","5 Tool Navigation")</f>
        <v>5 Tool Navigation</v>
      </c>
      <c r="Q79" s="153" t="str">
        <f>HYPERLINK("https://docs.google.com/spreadsheets/d/10Rqwph2dqxh6cw_uKhnnsOFEfgmBW8Q4VwxEjtbo1nI/edit#gid=0","5 Tool Rankings")</f>
        <v>5 Tool Rankings</v>
      </c>
      <c r="R79" s="102"/>
    </row>
    <row r="80">
      <c r="A80" s="102"/>
      <c r="B80" s="155"/>
      <c r="C80" s="53"/>
      <c r="D80" s="106"/>
      <c r="E80" s="155"/>
      <c r="F80" s="53"/>
      <c r="G80" s="110"/>
      <c r="H80" s="136">
        <v>6.0</v>
      </c>
      <c r="I80" s="156" t="s">
        <v>78</v>
      </c>
      <c r="J80" s="138"/>
      <c r="K80" s="144" t="s">
        <v>79</v>
      </c>
      <c r="N80" s="106"/>
      <c r="O80" s="157" t="str">
        <f>HYPERLINK("https://fs9.formsite.com/sanguinettij/form259/index.html","6TH Tool Covenant")</f>
        <v>6TH Tool Covenant</v>
      </c>
      <c r="P80" s="158" t="str">
        <f>HYPERLINK("https://www.troskybaseballteams.com/page/show/4290648-about-6th-tool-nation","6th Tool Nation")</f>
        <v>6th Tool Nation</v>
      </c>
      <c r="Q80" s="159" t="str">
        <f>HYPERLINK("https://www.troskybaseballteams.com/profilehelp","Player Profile Help")</f>
        <v>Player Profile Help</v>
      </c>
      <c r="R80" s="102"/>
    </row>
    <row r="81">
      <c r="A81" s="102"/>
      <c r="B81" s="160"/>
      <c r="C81" s="161"/>
      <c r="D81" s="161"/>
      <c r="E81" s="161"/>
      <c r="F81" s="161"/>
      <c r="G81" s="161"/>
      <c r="H81" s="161"/>
      <c r="I81" s="161"/>
      <c r="J81" s="161"/>
      <c r="K81" s="161"/>
      <c r="L81" s="161"/>
      <c r="M81" s="161"/>
      <c r="N81" s="161"/>
      <c r="O81" s="161"/>
      <c r="P81" s="161"/>
      <c r="Q81" s="161"/>
      <c r="R81" s="102"/>
    </row>
    <row r="82">
      <c r="A82" s="162"/>
      <c r="B82" s="163" t="s">
        <v>80</v>
      </c>
      <c r="C82" s="164"/>
      <c r="D82" s="164"/>
      <c r="E82" s="164"/>
      <c r="F82" s="165"/>
      <c r="G82" s="110"/>
      <c r="H82" s="166" t="s">
        <v>35</v>
      </c>
      <c r="I82" s="166" t="s">
        <v>30</v>
      </c>
      <c r="J82" s="166" t="s">
        <v>31</v>
      </c>
      <c r="K82" s="166" t="s">
        <v>32</v>
      </c>
      <c r="L82" s="166" t="s">
        <v>33</v>
      </c>
      <c r="M82" s="167" t="s">
        <v>81</v>
      </c>
      <c r="N82" s="168" t="s">
        <v>82</v>
      </c>
      <c r="O82" s="168" t="s">
        <v>83</v>
      </c>
      <c r="P82" s="168" t="s">
        <v>84</v>
      </c>
      <c r="Q82" s="169"/>
      <c r="R82" s="162"/>
    </row>
    <row r="83">
      <c r="A83" s="102"/>
      <c r="B83" s="170" t="s">
        <v>85</v>
      </c>
      <c r="C83" s="146"/>
      <c r="D83" s="146"/>
      <c r="E83" s="146"/>
      <c r="F83" s="146"/>
      <c r="G83" s="110"/>
      <c r="H83" s="171">
        <f t="shared" ref="H83:L83" si="2">SUM(H91:H92)</f>
        <v>70</v>
      </c>
      <c r="I83" s="172">
        <f t="shared" si="2"/>
        <v>70</v>
      </c>
      <c r="J83" s="172">
        <f t="shared" si="2"/>
        <v>70</v>
      </c>
      <c r="K83" s="172">
        <f t="shared" si="2"/>
        <v>70</v>
      </c>
      <c r="L83" s="172">
        <f t="shared" si="2"/>
        <v>70</v>
      </c>
      <c r="M83" s="173" t="s">
        <v>86</v>
      </c>
      <c r="N83" s="172">
        <f>SUM(N91:N92)</f>
        <v>70</v>
      </c>
      <c r="O83" s="174" t="s">
        <v>87</v>
      </c>
      <c r="P83" s="175" t="s">
        <v>87</v>
      </c>
      <c r="Q83" s="106"/>
      <c r="R83" s="102"/>
    </row>
    <row r="84">
      <c r="A84" s="102"/>
      <c r="B84" s="176"/>
      <c r="G84" s="110"/>
      <c r="H84" s="177">
        <f t="shared" ref="H84:H88" si="3">B15</f>
        <v>10</v>
      </c>
      <c r="I84" s="178">
        <f t="shared" ref="I84:I88" si="4">B26</f>
        <v>10</v>
      </c>
      <c r="J84" s="178">
        <f t="shared" ref="J84:J88" si="5">B37</f>
        <v>10</v>
      </c>
      <c r="K84" s="178">
        <f t="shared" ref="K84:K88" si="6">B48</f>
        <v>10</v>
      </c>
      <c r="L84" s="178">
        <f t="shared" ref="L84:L88" si="7">B59</f>
        <v>10</v>
      </c>
      <c r="M84" s="179" t="s">
        <v>39</v>
      </c>
      <c r="N84" s="180">
        <f t="shared" ref="N84:N92" si="8">AVERAGE(H84:L84)</f>
        <v>10</v>
      </c>
      <c r="O84" s="181">
        <f> N84/N91</f>
        <v>0.2</v>
      </c>
      <c r="P84" s="182">
        <f>N84/N83</f>
        <v>0.1428571429</v>
      </c>
      <c r="Q84" s="106"/>
      <c r="R84" s="102"/>
    </row>
    <row r="85">
      <c r="A85" s="102"/>
      <c r="B85" s="176"/>
      <c r="G85" s="110"/>
      <c r="H85" s="177">
        <f t="shared" si="3"/>
        <v>10</v>
      </c>
      <c r="I85" s="178">
        <f t="shared" si="4"/>
        <v>10</v>
      </c>
      <c r="J85" s="178">
        <f t="shared" si="5"/>
        <v>10</v>
      </c>
      <c r="K85" s="178">
        <f t="shared" si="6"/>
        <v>10</v>
      </c>
      <c r="L85" s="178">
        <f t="shared" si="7"/>
        <v>10</v>
      </c>
      <c r="M85" s="179" t="s">
        <v>40</v>
      </c>
      <c r="N85" s="180">
        <f t="shared" si="8"/>
        <v>10</v>
      </c>
      <c r="O85" s="181">
        <f> N85/N91</f>
        <v>0.2</v>
      </c>
      <c r="P85" s="182">
        <f>N85/N83</f>
        <v>0.1428571429</v>
      </c>
      <c r="Q85" s="106"/>
      <c r="R85" s="102"/>
    </row>
    <row r="86">
      <c r="A86" s="102"/>
      <c r="B86" s="183" t="s">
        <v>88</v>
      </c>
      <c r="C86" s="164"/>
      <c r="D86" s="164"/>
      <c r="E86" s="164"/>
      <c r="F86" s="165"/>
      <c r="G86" s="110"/>
      <c r="H86" s="177">
        <f t="shared" si="3"/>
        <v>10</v>
      </c>
      <c r="I86" s="178">
        <f t="shared" si="4"/>
        <v>10</v>
      </c>
      <c r="J86" s="178">
        <f t="shared" si="5"/>
        <v>10</v>
      </c>
      <c r="K86" s="178">
        <f t="shared" si="6"/>
        <v>10</v>
      </c>
      <c r="L86" s="178">
        <f t="shared" si="7"/>
        <v>10</v>
      </c>
      <c r="M86" s="179" t="s">
        <v>41</v>
      </c>
      <c r="N86" s="180">
        <f t="shared" si="8"/>
        <v>10</v>
      </c>
      <c r="O86" s="181">
        <f> N86/N91</f>
        <v>0.2</v>
      </c>
      <c r="P86" s="182">
        <f>N86/N83</f>
        <v>0.1428571429</v>
      </c>
      <c r="Q86" s="106"/>
      <c r="R86" s="102"/>
    </row>
    <row r="87">
      <c r="A87" s="102"/>
      <c r="B87" s="184" t="s">
        <v>89</v>
      </c>
      <c r="F87" s="61"/>
      <c r="G87" s="110"/>
      <c r="H87" s="177">
        <f t="shared" si="3"/>
        <v>10</v>
      </c>
      <c r="I87" s="178">
        <f t="shared" si="4"/>
        <v>10</v>
      </c>
      <c r="J87" s="178">
        <f t="shared" si="5"/>
        <v>10</v>
      </c>
      <c r="K87" s="178">
        <f t="shared" si="6"/>
        <v>10</v>
      </c>
      <c r="L87" s="178">
        <f t="shared" si="7"/>
        <v>10</v>
      </c>
      <c r="M87" s="179" t="s">
        <v>42</v>
      </c>
      <c r="N87" s="180">
        <f t="shared" si="8"/>
        <v>10</v>
      </c>
      <c r="O87" s="181">
        <f> N87/N91</f>
        <v>0.2</v>
      </c>
      <c r="P87" s="182">
        <f>N87/N83</f>
        <v>0.1428571429</v>
      </c>
      <c r="Q87" s="106"/>
      <c r="R87" s="102"/>
    </row>
    <row r="88">
      <c r="A88" s="102"/>
      <c r="F88" s="61"/>
      <c r="G88" s="110"/>
      <c r="H88" s="177">
        <f t="shared" si="3"/>
        <v>10</v>
      </c>
      <c r="I88" s="178">
        <f t="shared" si="4"/>
        <v>10</v>
      </c>
      <c r="J88" s="178">
        <f t="shared" si="5"/>
        <v>10</v>
      </c>
      <c r="K88" s="178">
        <f t="shared" si="6"/>
        <v>10</v>
      </c>
      <c r="L88" s="178">
        <f t="shared" si="7"/>
        <v>10</v>
      </c>
      <c r="M88" s="179" t="s">
        <v>43</v>
      </c>
      <c r="N88" s="180">
        <f t="shared" si="8"/>
        <v>10</v>
      </c>
      <c r="O88" s="181">
        <f t="shared" ref="O88:O89" si="9"> N88/N91</f>
        <v>0.2</v>
      </c>
      <c r="P88" s="182">
        <f>N88/N83</f>
        <v>0.1428571429</v>
      </c>
      <c r="Q88" s="106"/>
      <c r="R88" s="102"/>
    </row>
    <row r="89">
      <c r="A89" s="102"/>
      <c r="F89" s="61"/>
      <c r="G89" s="110"/>
      <c r="H89" s="185">
        <f t="shared" ref="H89:H90" si="10">B21</f>
        <v>10</v>
      </c>
      <c r="I89" s="186">
        <f t="shared" ref="I89:I90" si="11">B32</f>
        <v>10</v>
      </c>
      <c r="J89" s="186">
        <f t="shared" ref="J89:J90" si="12">B43</f>
        <v>10</v>
      </c>
      <c r="K89" s="186">
        <f t="shared" ref="K89:K90" si="13">B54</f>
        <v>10</v>
      </c>
      <c r="L89" s="186">
        <f t="shared" ref="L89:L90" si="14">B65</f>
        <v>10</v>
      </c>
      <c r="M89" s="187" t="s">
        <v>45</v>
      </c>
      <c r="N89" s="188">
        <f t="shared" si="8"/>
        <v>10</v>
      </c>
      <c r="O89" s="189">
        <f t="shared" si="9"/>
        <v>0.5</v>
      </c>
      <c r="P89" s="190">
        <f> N89/N83</f>
        <v>0.1428571429</v>
      </c>
      <c r="Q89" s="106"/>
      <c r="R89" s="102"/>
    </row>
    <row r="90">
      <c r="A90" s="102"/>
      <c r="F90" s="61"/>
      <c r="G90" s="110"/>
      <c r="H90" s="191">
        <f t="shared" si="10"/>
        <v>10</v>
      </c>
      <c r="I90" s="192">
        <f t="shared" si="11"/>
        <v>10</v>
      </c>
      <c r="J90" s="192">
        <f t="shared" si="12"/>
        <v>10</v>
      </c>
      <c r="K90" s="192">
        <f t="shared" si="13"/>
        <v>10</v>
      </c>
      <c r="L90" s="192">
        <f t="shared" si="14"/>
        <v>10</v>
      </c>
      <c r="M90" s="187" t="s">
        <v>47</v>
      </c>
      <c r="N90" s="193">
        <f t="shared" si="8"/>
        <v>10</v>
      </c>
      <c r="O90" s="189">
        <f> N90/N92</f>
        <v>0.5</v>
      </c>
      <c r="P90" s="190">
        <f> N90/N83</f>
        <v>0.1428571429</v>
      </c>
      <c r="Q90" s="106"/>
      <c r="R90" s="102"/>
    </row>
    <row r="91">
      <c r="A91" s="102"/>
      <c r="F91" s="61"/>
      <c r="G91" s="110"/>
      <c r="H91" s="194">
        <f>sum(B15:B19)</f>
        <v>50</v>
      </c>
      <c r="I91" s="195">
        <f>sum(B26:B30)</f>
        <v>50</v>
      </c>
      <c r="J91" s="195">
        <f>sum(B37:B41)</f>
        <v>50</v>
      </c>
      <c r="K91" s="195">
        <f>sum(B48:B52)</f>
        <v>50</v>
      </c>
      <c r="L91" s="195">
        <f>sum(B59:B63)</f>
        <v>50</v>
      </c>
      <c r="M91" s="196" t="s">
        <v>36</v>
      </c>
      <c r="N91" s="197">
        <f t="shared" si="8"/>
        <v>50</v>
      </c>
      <c r="O91" s="198" t="s">
        <v>87</v>
      </c>
      <c r="P91" s="199" t="s">
        <v>87</v>
      </c>
      <c r="Q91" s="106"/>
      <c r="R91" s="102"/>
    </row>
    <row r="92">
      <c r="A92" s="102"/>
      <c r="B92" s="123"/>
      <c r="C92" s="123"/>
      <c r="D92" s="123"/>
      <c r="E92" s="123"/>
      <c r="F92" s="53"/>
      <c r="G92" s="110"/>
      <c r="H92" s="200">
        <f>sum(B21:B22)</f>
        <v>20</v>
      </c>
      <c r="I92" s="201">
        <f>sum(B32:R33)</f>
        <v>20</v>
      </c>
      <c r="J92" s="201">
        <f>sum(B43:R44)</f>
        <v>20</v>
      </c>
      <c r="K92" s="201">
        <f>sum(B54:R55)</f>
        <v>20</v>
      </c>
      <c r="L92" s="201">
        <f>sum(B65:R66)</f>
        <v>20</v>
      </c>
      <c r="M92" s="202" t="s">
        <v>44</v>
      </c>
      <c r="N92" s="203">
        <f t="shared" si="8"/>
        <v>20</v>
      </c>
      <c r="O92" s="204" t="s">
        <v>87</v>
      </c>
      <c r="P92" s="205" t="s">
        <v>87</v>
      </c>
      <c r="Q92" s="106"/>
      <c r="R92" s="102"/>
    </row>
    <row r="93">
      <c r="A93" s="102"/>
      <c r="B93" s="160"/>
      <c r="C93" s="161"/>
      <c r="D93" s="161"/>
      <c r="E93" s="161"/>
      <c r="F93" s="161"/>
      <c r="G93" s="161"/>
      <c r="H93" s="161"/>
      <c r="I93" s="161"/>
      <c r="J93" s="161"/>
      <c r="K93" s="161"/>
      <c r="L93" s="161"/>
      <c r="M93" s="161"/>
      <c r="N93" s="161"/>
      <c r="O93" s="161"/>
      <c r="P93" s="161"/>
      <c r="Q93" s="161"/>
      <c r="R93" s="102"/>
    </row>
    <row r="94">
      <c r="A94" s="43"/>
      <c r="B94" s="206" t="s">
        <v>90</v>
      </c>
      <c r="C94" s="207" t="s">
        <v>91</v>
      </c>
      <c r="D94" s="46" t="s">
        <v>22</v>
      </c>
      <c r="E94" s="47"/>
      <c r="F94" s="46" t="s">
        <v>23</v>
      </c>
      <c r="G94" s="47"/>
      <c r="H94" s="46" t="s">
        <v>24</v>
      </c>
      <c r="I94" s="47"/>
      <c r="J94" s="46" t="s">
        <v>25</v>
      </c>
      <c r="K94" s="47"/>
      <c r="L94" s="46" t="s">
        <v>26</v>
      </c>
      <c r="M94" s="47"/>
      <c r="N94" s="46" t="s">
        <v>27</v>
      </c>
      <c r="O94" s="47"/>
      <c r="P94" s="48" t="s">
        <v>92</v>
      </c>
      <c r="Q94" s="47"/>
      <c r="R94" s="43"/>
    </row>
    <row r="95">
      <c r="A95" s="208"/>
      <c r="B95" s="209" t="s">
        <v>93</v>
      </c>
      <c r="C95" s="210" t="s">
        <v>29</v>
      </c>
      <c r="D95" s="52"/>
      <c r="E95" s="53"/>
      <c r="F95" s="52"/>
      <c r="G95" s="53"/>
      <c r="H95" s="52"/>
      <c r="I95" s="53"/>
      <c r="J95" s="52"/>
      <c r="K95" s="53"/>
      <c r="L95" s="52"/>
      <c r="M95" s="53"/>
      <c r="N95" s="52"/>
      <c r="O95" s="53"/>
      <c r="P95" s="52"/>
      <c r="Q95" s="53"/>
      <c r="R95" s="208"/>
    </row>
    <row r="96">
      <c r="A96" s="208"/>
      <c r="B96" s="209" t="s">
        <v>94</v>
      </c>
      <c r="C96" s="211" t="s">
        <v>30</v>
      </c>
      <c r="D96" s="52"/>
      <c r="E96" s="53"/>
      <c r="F96" s="52"/>
      <c r="G96" s="53"/>
      <c r="H96" s="52"/>
      <c r="I96" s="53"/>
      <c r="J96" s="55"/>
      <c r="K96" s="53"/>
      <c r="L96" s="55"/>
      <c r="M96" s="53"/>
      <c r="N96" s="55"/>
      <c r="O96" s="53"/>
      <c r="P96" s="55"/>
      <c r="Q96" s="53"/>
      <c r="R96" s="208"/>
    </row>
    <row r="97">
      <c r="A97" s="212"/>
      <c r="B97" s="209" t="s">
        <v>95</v>
      </c>
      <c r="C97" s="211" t="s">
        <v>31</v>
      </c>
      <c r="D97" s="55"/>
      <c r="E97" s="53"/>
      <c r="F97" s="55"/>
      <c r="G97" s="53"/>
      <c r="H97" s="55"/>
      <c r="I97" s="53"/>
      <c r="J97" s="55"/>
      <c r="K97" s="53"/>
      <c r="L97" s="55"/>
      <c r="M97" s="53"/>
      <c r="N97" s="55"/>
      <c r="O97" s="53"/>
      <c r="P97" s="55"/>
      <c r="Q97" s="53"/>
      <c r="R97" s="212"/>
    </row>
    <row r="98">
      <c r="A98" s="212"/>
      <c r="B98" s="209" t="s">
        <v>96</v>
      </c>
      <c r="C98" s="211" t="s">
        <v>32</v>
      </c>
      <c r="D98" s="55"/>
      <c r="E98" s="53"/>
      <c r="F98" s="55"/>
      <c r="G98" s="53"/>
      <c r="H98" s="55"/>
      <c r="I98" s="53"/>
      <c r="J98" s="55"/>
      <c r="K98" s="53"/>
      <c r="L98" s="55"/>
      <c r="M98" s="53"/>
      <c r="N98" s="55"/>
      <c r="O98" s="53"/>
      <c r="P98" s="55"/>
      <c r="Q98" s="53"/>
      <c r="R98" s="212"/>
    </row>
    <row r="99">
      <c r="A99" s="208"/>
      <c r="B99" s="213" t="s">
        <v>97</v>
      </c>
      <c r="C99" s="214" t="s">
        <v>33</v>
      </c>
      <c r="D99" s="60"/>
      <c r="E99" s="61"/>
      <c r="F99" s="60"/>
      <c r="G99" s="61"/>
      <c r="H99" s="60"/>
      <c r="I99" s="61"/>
      <c r="J99" s="60"/>
      <c r="K99" s="61"/>
      <c r="L99" s="60"/>
      <c r="M99" s="61"/>
      <c r="N99" s="60"/>
      <c r="O99" s="61"/>
      <c r="P99" s="60"/>
      <c r="Q99" s="61"/>
      <c r="R99" s="208"/>
    </row>
    <row r="100">
      <c r="A100" s="208"/>
      <c r="B100" s="215"/>
      <c r="C100" s="216"/>
      <c r="D100" s="217"/>
      <c r="E100" s="217"/>
      <c r="F100" s="217"/>
      <c r="G100" s="217"/>
      <c r="H100" s="217"/>
      <c r="I100" s="217"/>
      <c r="J100" s="217"/>
      <c r="K100" s="217"/>
      <c r="L100" s="217"/>
      <c r="M100" s="217"/>
      <c r="N100" s="217"/>
      <c r="O100" s="217"/>
      <c r="P100" s="217"/>
      <c r="Q100" s="8" t="s">
        <v>98</v>
      </c>
      <c r="R100" s="208"/>
    </row>
  </sheetData>
  <mergeCells count="125">
    <mergeCell ref="J2:K2"/>
    <mergeCell ref="L2:M2"/>
    <mergeCell ref="N2:O2"/>
    <mergeCell ref="C3:D3"/>
    <mergeCell ref="J3:K3"/>
    <mergeCell ref="L3:M3"/>
    <mergeCell ref="D6:E6"/>
    <mergeCell ref="N6:O6"/>
    <mergeCell ref="F6:G6"/>
    <mergeCell ref="H6:I6"/>
    <mergeCell ref="D7:E7"/>
    <mergeCell ref="F7:G7"/>
    <mergeCell ref="H7:I7"/>
    <mergeCell ref="J7:K7"/>
    <mergeCell ref="L7:M7"/>
    <mergeCell ref="J6:K6"/>
    <mergeCell ref="L6:M6"/>
    <mergeCell ref="P6:Q6"/>
    <mergeCell ref="N7:O7"/>
    <mergeCell ref="P7:Q7"/>
    <mergeCell ref="D8:E8"/>
    <mergeCell ref="F8:G8"/>
    <mergeCell ref="H8:I8"/>
    <mergeCell ref="J8:K8"/>
    <mergeCell ref="L8:M8"/>
    <mergeCell ref="N8:O8"/>
    <mergeCell ref="P8:Q8"/>
    <mergeCell ref="D9:E9"/>
    <mergeCell ref="F9:G9"/>
    <mergeCell ref="H9:I9"/>
    <mergeCell ref="J9:K9"/>
    <mergeCell ref="L9:M9"/>
    <mergeCell ref="N9:O9"/>
    <mergeCell ref="P9:Q9"/>
    <mergeCell ref="D11:E11"/>
    <mergeCell ref="F11:G11"/>
    <mergeCell ref="H11:I11"/>
    <mergeCell ref="J11:K11"/>
    <mergeCell ref="L11:M11"/>
    <mergeCell ref="N11:O11"/>
    <mergeCell ref="P11:Q11"/>
    <mergeCell ref="D10:E10"/>
    <mergeCell ref="F10:G10"/>
    <mergeCell ref="H10:I10"/>
    <mergeCell ref="J10:K10"/>
    <mergeCell ref="L10:M10"/>
    <mergeCell ref="N10:O10"/>
    <mergeCell ref="P10:Q10"/>
    <mergeCell ref="E75:F75"/>
    <mergeCell ref="K75:M75"/>
    <mergeCell ref="O76:Q76"/>
    <mergeCell ref="J94:K94"/>
    <mergeCell ref="L94:M94"/>
    <mergeCell ref="N94:O94"/>
    <mergeCell ref="P94:Q94"/>
    <mergeCell ref="N96:O96"/>
    <mergeCell ref="P96:Q96"/>
    <mergeCell ref="N97:O97"/>
    <mergeCell ref="P97:Q97"/>
    <mergeCell ref="N98:O98"/>
    <mergeCell ref="P98:Q98"/>
    <mergeCell ref="D95:E95"/>
    <mergeCell ref="F95:G95"/>
    <mergeCell ref="H95:I95"/>
    <mergeCell ref="J95:K95"/>
    <mergeCell ref="L95:M95"/>
    <mergeCell ref="N95:O95"/>
    <mergeCell ref="P95:Q95"/>
    <mergeCell ref="H97:I97"/>
    <mergeCell ref="J97:K97"/>
    <mergeCell ref="D96:E96"/>
    <mergeCell ref="F96:G96"/>
    <mergeCell ref="H96:I96"/>
    <mergeCell ref="J96:K96"/>
    <mergeCell ref="L96:M96"/>
    <mergeCell ref="F97:G97"/>
    <mergeCell ref="L97:M97"/>
    <mergeCell ref="J99:K99"/>
    <mergeCell ref="L99:M99"/>
    <mergeCell ref="N99:O99"/>
    <mergeCell ref="P99:Q99"/>
    <mergeCell ref="D97:E97"/>
    <mergeCell ref="D98:E98"/>
    <mergeCell ref="F98:G98"/>
    <mergeCell ref="H98:I98"/>
    <mergeCell ref="J98:K98"/>
    <mergeCell ref="L98:M98"/>
    <mergeCell ref="D99:E99"/>
    <mergeCell ref="D69:D70"/>
    <mergeCell ref="B70:C70"/>
    <mergeCell ref="E70:F70"/>
    <mergeCell ref="K70:M70"/>
    <mergeCell ref="B71:C71"/>
    <mergeCell ref="K71:M71"/>
    <mergeCell ref="B72:C72"/>
    <mergeCell ref="K72:M72"/>
    <mergeCell ref="B76:C76"/>
    <mergeCell ref="E76:F76"/>
    <mergeCell ref="K76:M76"/>
    <mergeCell ref="E71:F71"/>
    <mergeCell ref="E72:F72"/>
    <mergeCell ref="B73:C73"/>
    <mergeCell ref="E73:F73"/>
    <mergeCell ref="B74:C74"/>
    <mergeCell ref="E74:F74"/>
    <mergeCell ref="B75:C75"/>
    <mergeCell ref="K78:M78"/>
    <mergeCell ref="K79:M79"/>
    <mergeCell ref="B77:C77"/>
    <mergeCell ref="E77:F77"/>
    <mergeCell ref="K77:M77"/>
    <mergeCell ref="B78:C78"/>
    <mergeCell ref="E78:F78"/>
    <mergeCell ref="B79:C79"/>
    <mergeCell ref="B80:C80"/>
    <mergeCell ref="K80:M80"/>
    <mergeCell ref="E79:F79"/>
    <mergeCell ref="E80:F80"/>
    <mergeCell ref="B83:F85"/>
    <mergeCell ref="B87:F92"/>
    <mergeCell ref="D94:E94"/>
    <mergeCell ref="F94:G94"/>
    <mergeCell ref="H94:I94"/>
    <mergeCell ref="F99:G99"/>
    <mergeCell ref="H99:I99"/>
  </mergeCells>
  <conditionalFormatting sqref="N3:O3">
    <cfRule type="cellIs" dxfId="0" priority="1" operator="between">
      <formula>0</formula>
      <formula>7</formula>
    </cfRule>
  </conditionalFormatting>
  <conditionalFormatting sqref="N3:O3">
    <cfRule type="cellIs" dxfId="1" priority="2" operator="between">
      <formula>8</formula>
      <formula>14</formula>
    </cfRule>
  </conditionalFormatting>
  <conditionalFormatting sqref="N3:O3">
    <cfRule type="cellIs" dxfId="1" priority="3" operator="between">
      <formula>8</formula>
      <formula>14</formula>
    </cfRule>
  </conditionalFormatting>
  <conditionalFormatting sqref="D69:E69">
    <cfRule type="cellIs" dxfId="2" priority="4" operator="lessThan">
      <formula>0</formula>
    </cfRule>
  </conditionalFormatting>
  <conditionalFormatting sqref="D69:E69">
    <cfRule type="cellIs" dxfId="2" priority="5" operator="lessThan">
      <formula>0</formula>
    </cfRule>
  </conditionalFormatting>
  <drawing r:id="rId2"/>
  <legacyDrawing r:id="rId3"/>
</worksheet>
</file>