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gan.roger\Desktop\ARoger Backup\SCDAA\Badminton\"/>
    </mc:Choice>
  </mc:AlternateContent>
  <bookViews>
    <workbookView xWindow="0" yWindow="120" windowWidth="15480" windowHeight="8460" activeTab="4"/>
  </bookViews>
  <sheets>
    <sheet name="Pool A" sheetId="1" r:id="rId1"/>
    <sheet name="Pool B" sheetId="5" r:id="rId2"/>
    <sheet name="Pool C" sheetId="6" r:id="rId3"/>
    <sheet name="Pool D" sheetId="8" r:id="rId4"/>
    <sheet name="Bracket Draw" sheetId="4" r:id="rId5"/>
    <sheet name="Enter Team Names Here" sheetId="2" r:id="rId6"/>
    <sheet name="Game Numbers" sheetId="9" r:id="rId7"/>
  </sheets>
  <calcPr calcId="152511"/>
</workbook>
</file>

<file path=xl/calcChain.xml><?xml version="1.0" encoding="utf-8"?>
<calcChain xmlns="http://schemas.openxmlformats.org/spreadsheetml/2006/main">
  <c r="D48" i="4" l="1"/>
  <c r="B48" i="4"/>
  <c r="B40" i="4"/>
  <c r="A42" i="4"/>
  <c r="A46" i="4"/>
  <c r="A38" i="4"/>
  <c r="A34" i="4"/>
  <c r="A3" i="4"/>
  <c r="D44" i="4"/>
  <c r="D17" i="4"/>
  <c r="C41" i="4"/>
  <c r="C25" i="4"/>
  <c r="C9" i="4"/>
  <c r="B45" i="4"/>
  <c r="B37" i="4"/>
  <c r="B29" i="4"/>
  <c r="B21" i="4"/>
  <c r="B13" i="4"/>
  <c r="B5" i="4"/>
  <c r="A43" i="4"/>
  <c r="A35" i="4"/>
  <c r="A27" i="4"/>
  <c r="A19" i="4"/>
  <c r="A11" i="4"/>
  <c r="A46" i="6"/>
  <c r="A45" i="6"/>
  <c r="A46" i="5"/>
  <c r="A45" i="5"/>
  <c r="A46" i="1"/>
  <c r="A45" i="1"/>
  <c r="A48" i="8"/>
  <c r="A47" i="8"/>
  <c r="A46" i="8"/>
  <c r="A44" i="6"/>
  <c r="A43" i="6"/>
  <c r="A44" i="5"/>
  <c r="A43" i="5"/>
  <c r="A44" i="1"/>
  <c r="A43" i="1"/>
  <c r="A45" i="8"/>
  <c r="A44" i="8"/>
  <c r="A43" i="8"/>
  <c r="A42" i="6"/>
  <c r="A41" i="6"/>
  <c r="A42" i="5"/>
  <c r="A41" i="5"/>
  <c r="A42" i="1"/>
  <c r="A41" i="1"/>
  <c r="A42" i="8"/>
  <c r="A41" i="8"/>
  <c r="A40" i="8"/>
  <c r="A40" i="6"/>
  <c r="A39" i="6"/>
  <c r="A40" i="5"/>
  <c r="A39" i="5"/>
  <c r="A40" i="1"/>
  <c r="A39" i="1"/>
  <c r="A39" i="8"/>
  <c r="A38" i="8"/>
  <c r="A37" i="8"/>
  <c r="A38" i="6"/>
  <c r="A37" i="6"/>
  <c r="A38" i="5"/>
  <c r="A37" i="5"/>
  <c r="A38" i="1"/>
  <c r="A37" i="1"/>
  <c r="A36" i="8"/>
  <c r="A35" i="8"/>
  <c r="A34" i="8"/>
  <c r="G6" i="8" l="1"/>
  <c r="A30" i="8"/>
  <c r="D46" i="8" l="1"/>
  <c r="A26" i="8"/>
  <c r="B46" i="8" s="1"/>
  <c r="A22" i="8"/>
  <c r="D42" i="8" s="1"/>
  <c r="A18" i="8"/>
  <c r="D37" i="8" s="1"/>
  <c r="A14" i="8"/>
  <c r="D36" i="8" s="1"/>
  <c r="A10" i="8"/>
  <c r="B37" i="8" s="1"/>
  <c r="F6" i="8"/>
  <c r="E6" i="8"/>
  <c r="D6" i="8"/>
  <c r="C6" i="8"/>
  <c r="B6" i="8"/>
  <c r="A28" i="1"/>
  <c r="D2" i="8"/>
  <c r="D1" i="8"/>
  <c r="D46" i="1"/>
  <c r="D44" i="1"/>
  <c r="D42" i="1"/>
  <c r="D39" i="1"/>
  <c r="A33" i="1"/>
  <c r="F7" i="1"/>
  <c r="D45" i="1"/>
  <c r="D41" i="1"/>
  <c r="D38" i="1"/>
  <c r="B44" i="1"/>
  <c r="E7" i="1"/>
  <c r="D40" i="1"/>
  <c r="D43" i="1"/>
  <c r="B46" i="1"/>
  <c r="B38" i="1"/>
  <c r="A23" i="1"/>
  <c r="D7" i="1"/>
  <c r="D37" i="1"/>
  <c r="B45" i="1"/>
  <c r="B42" i="1"/>
  <c r="B40" i="1"/>
  <c r="A18" i="1"/>
  <c r="C7" i="1"/>
  <c r="B43" i="1"/>
  <c r="B41" i="1"/>
  <c r="B39" i="1"/>
  <c r="B37" i="1"/>
  <c r="A13" i="1"/>
  <c r="B7" i="1"/>
  <c r="D46" i="5"/>
  <c r="D44" i="5"/>
  <c r="D42" i="5"/>
  <c r="D39" i="5"/>
  <c r="A33" i="5"/>
  <c r="F7" i="5"/>
  <c r="B44" i="5"/>
  <c r="D45" i="5"/>
  <c r="D41" i="5"/>
  <c r="D38" i="5"/>
  <c r="A28" i="5"/>
  <c r="E7" i="5"/>
  <c r="D43" i="5"/>
  <c r="D40" i="5"/>
  <c r="B38" i="5"/>
  <c r="B46" i="5"/>
  <c r="A23" i="5"/>
  <c r="D7" i="5"/>
  <c r="D37" i="5"/>
  <c r="B45" i="5"/>
  <c r="B42" i="5"/>
  <c r="B40" i="5"/>
  <c r="A18" i="5"/>
  <c r="C7" i="5"/>
  <c r="B43" i="5"/>
  <c r="B41" i="5"/>
  <c r="B39" i="5"/>
  <c r="B37" i="5"/>
  <c r="A13" i="5"/>
  <c r="B7" i="5"/>
  <c r="D46" i="6"/>
  <c r="D44" i="6"/>
  <c r="D42" i="6"/>
  <c r="D39" i="6"/>
  <c r="A33" i="6"/>
  <c r="F7" i="6"/>
  <c r="D38" i="6"/>
  <c r="D41" i="6"/>
  <c r="D45" i="6"/>
  <c r="B44" i="6"/>
  <c r="A28" i="6"/>
  <c r="E7" i="6"/>
  <c r="D40" i="6"/>
  <c r="D43" i="6"/>
  <c r="B46" i="6"/>
  <c r="B38" i="6"/>
  <c r="A23" i="6"/>
  <c r="D7" i="6"/>
  <c r="D37" i="6"/>
  <c r="B45" i="6"/>
  <c r="B42" i="6"/>
  <c r="B40" i="6"/>
  <c r="A18" i="6"/>
  <c r="C7" i="6"/>
  <c r="B43" i="6"/>
  <c r="B41" i="6"/>
  <c r="B39" i="6"/>
  <c r="B37" i="6"/>
  <c r="A13" i="6"/>
  <c r="B7" i="6"/>
  <c r="C3" i="6"/>
  <c r="C1" i="6"/>
  <c r="C3" i="5"/>
  <c r="C1" i="5"/>
  <c r="C3" i="1"/>
  <c r="C2" i="4" s="1"/>
  <c r="C1" i="1"/>
  <c r="C1" i="4" s="1"/>
  <c r="B48" i="8" l="1"/>
  <c r="B40" i="8"/>
  <c r="B39" i="8"/>
  <c r="B44" i="8"/>
  <c r="B35" i="8"/>
  <c r="D47" i="8"/>
  <c r="B38" i="8"/>
  <c r="D48" i="8"/>
  <c r="D35" i="8"/>
  <c r="D38" i="8"/>
  <c r="B41" i="8"/>
  <c r="D43" i="8"/>
  <c r="B45" i="8"/>
  <c r="B42" i="8"/>
  <c r="D41" i="8"/>
  <c r="D40" i="8"/>
  <c r="B34" i="8"/>
  <c r="B47" i="8"/>
  <c r="D45" i="8"/>
  <c r="B43" i="8"/>
  <c r="B36" i="8"/>
  <c r="D39" i="8"/>
  <c r="D44" i="8"/>
  <c r="D34" i="8"/>
</calcChain>
</file>

<file path=xl/sharedStrings.xml><?xml version="1.0" encoding="utf-8"?>
<sst xmlns="http://schemas.openxmlformats.org/spreadsheetml/2006/main" count="103" uniqueCount="59">
  <si>
    <t>Pool A</t>
  </si>
  <si>
    <t>Team #</t>
  </si>
  <si>
    <t>1st Pool A</t>
  </si>
  <si>
    <t>2nd Pool A</t>
  </si>
  <si>
    <t>Team Name</t>
  </si>
  <si>
    <t>Event:</t>
  </si>
  <si>
    <t>Ex.  SW Section Championship</t>
  </si>
  <si>
    <t>Category:</t>
  </si>
  <si>
    <t>Ex. Boys Singles</t>
  </si>
  <si>
    <r>
      <t xml:space="preserve">Edit all cells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.</t>
    </r>
  </si>
  <si>
    <t>Pool B</t>
  </si>
  <si>
    <t>Pool C</t>
  </si>
  <si>
    <t>Pool D</t>
  </si>
  <si>
    <t>Pool 1 of 4</t>
  </si>
  <si>
    <t>Pool 2 of 4</t>
  </si>
  <si>
    <t>Pool 3 of 4</t>
  </si>
  <si>
    <t>Pool 4 of 4</t>
  </si>
  <si>
    <t>Gold Medalist</t>
  </si>
  <si>
    <t>2nd Pool B</t>
  </si>
  <si>
    <t>1st Pool C</t>
  </si>
  <si>
    <t>2nd Pool D</t>
  </si>
  <si>
    <t>1st Pool B</t>
  </si>
  <si>
    <t>1st Pool D</t>
  </si>
  <si>
    <t>Silver Medalist</t>
  </si>
  <si>
    <t>2nd Pool C</t>
  </si>
  <si>
    <t>3rd Pool B</t>
  </si>
  <si>
    <t>3rd Pool A</t>
  </si>
  <si>
    <t>3rd Pool D</t>
  </si>
  <si>
    <t>3rd Pool C</t>
  </si>
  <si>
    <t>Round Robin</t>
  </si>
  <si>
    <t>Games</t>
  </si>
  <si>
    <t>vs</t>
  </si>
  <si>
    <t>*Game is only played if the two teams have not met on the A side of the draw.</t>
  </si>
  <si>
    <t>AES 1</t>
  </si>
  <si>
    <t>AES 2</t>
  </si>
  <si>
    <t>AES 3</t>
  </si>
  <si>
    <t>Glentworth 2</t>
  </si>
  <si>
    <t>Glentworth 1</t>
  </si>
  <si>
    <t>Kincaid 4</t>
  </si>
  <si>
    <t>Kincaid 3</t>
  </si>
  <si>
    <t>Kincaid 2</t>
  </si>
  <si>
    <t>Kincaid 1</t>
  </si>
  <si>
    <t>Mankota/Kincaid Invitational</t>
  </si>
  <si>
    <t>Boys Doubles</t>
  </si>
  <si>
    <t>Mankota 1</t>
  </si>
  <si>
    <t>Mankota 2</t>
  </si>
  <si>
    <t>EMG</t>
  </si>
  <si>
    <t>Gravelbourg</t>
  </si>
  <si>
    <t>ACHS 1</t>
  </si>
  <si>
    <t>ACHS 2</t>
  </si>
  <si>
    <t>ACHS 3</t>
  </si>
  <si>
    <t>Lafleche 2</t>
  </si>
  <si>
    <t>Lafleche 1</t>
  </si>
  <si>
    <t>Lafleche 3</t>
  </si>
  <si>
    <t>Glentworth 3</t>
  </si>
  <si>
    <t>Glentworth 4</t>
  </si>
  <si>
    <t>Game#s</t>
  </si>
  <si>
    <t>45 round robin</t>
  </si>
  <si>
    <t>17 bracket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</si>
</sst>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4" fillId="0" borderId="12" xfId="0" applyFont="1" applyBorder="1" applyAlignment="1">
      <alignment horizontal="right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7" fillId="0" borderId="10" xfId="0" applyFont="1" applyBorder="1"/>
    <xf numFmtId="0" fontId="0" fillId="0" borderId="16" xfId="0" applyBorder="1"/>
    <xf numFmtId="0" fontId="8" fillId="0" borderId="11" xfId="0" applyFont="1" applyBorder="1"/>
    <xf numFmtId="0" fontId="8" fillId="0" borderId="0" xfId="0" applyFont="1"/>
    <xf numFmtId="0" fontId="4" fillId="0" borderId="0" xfId="0" applyFont="1" applyBorder="1" applyAlignment="1">
      <alignment horizontal="right"/>
    </xf>
    <xf numFmtId="0" fontId="8" fillId="0" borderId="0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8" fillId="0" borderId="15" xfId="0" applyFont="1" applyBorder="1"/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9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/>
    <xf numFmtId="0" fontId="0" fillId="3" borderId="0" xfId="0" applyFill="1"/>
    <xf numFmtId="0" fontId="0" fillId="0" borderId="0" xfId="0" applyFill="1"/>
    <xf numFmtId="0" fontId="0" fillId="4" borderId="0" xfId="0" applyFill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4" sqref="A4:XFD4"/>
    </sheetView>
  </sheetViews>
  <sheetFormatPr defaultRowHeight="15" x14ac:dyDescent="0.25"/>
  <cols>
    <col min="1" max="6" width="15" customWidth="1"/>
  </cols>
  <sheetData>
    <row r="1" spans="1:6" ht="15.75" x14ac:dyDescent="0.25">
      <c r="C1" s="1" t="str">
        <f>'Enter Team Names Here'!B1</f>
        <v>Mankota/Kincaid Invitational</v>
      </c>
    </row>
    <row r="2" spans="1:6" ht="15.75" x14ac:dyDescent="0.25">
      <c r="C2" s="1"/>
    </row>
    <row r="3" spans="1:6" ht="15.75" x14ac:dyDescent="0.25">
      <c r="C3" s="1" t="str">
        <f>'Enter Team Names Here'!B2</f>
        <v>Boys Doubles</v>
      </c>
    </row>
    <row r="4" spans="1:6" ht="15.75" x14ac:dyDescent="0.25">
      <c r="C4" s="1" t="s">
        <v>13</v>
      </c>
    </row>
    <row r="5" spans="1:6" ht="16.5" thickBot="1" x14ac:dyDescent="0.3">
      <c r="A5" s="2"/>
    </row>
    <row r="6" spans="1:6" ht="15" customHeight="1" x14ac:dyDescent="0.25">
      <c r="A6" s="29"/>
      <c r="B6" s="4"/>
      <c r="C6" s="4"/>
      <c r="D6" s="4"/>
      <c r="E6" s="4"/>
      <c r="F6" s="4"/>
    </row>
    <row r="7" spans="1:6" ht="15" customHeight="1" x14ac:dyDescent="0.25">
      <c r="A7" s="3"/>
      <c r="B7" s="5" t="str">
        <f>LOOKUP(1,'Enter Team Names Here'!$A$5:$A$24,'Enter Team Names Here'!$B$5:$B$24)</f>
        <v>Mankota 1</v>
      </c>
      <c r="C7" s="5" t="str">
        <f>LOOKUP(2,'Enter Team Names Here'!$A$5:$A$24,'Enter Team Names Here'!$B$5:$B$24)</f>
        <v>Kincaid 3</v>
      </c>
      <c r="D7" s="5" t="str">
        <f>LOOKUP(3,'Enter Team Names Here'!$A$5:$A$24,'Enter Team Names Here'!$B$5:$B$24)</f>
        <v>AES 2</v>
      </c>
      <c r="E7" s="5" t="str">
        <f>LOOKUP(16,'Enter Team Names Here'!$A$5:$A$24,'Enter Team Names Here'!$B$5:$B$24)</f>
        <v>Glentworth 2</v>
      </c>
      <c r="F7" s="5" t="str">
        <f>LOOKUP(20,'Enter Team Names Here'!$A$5:$A$24,'Enter Team Names Here'!$B$5:$B$24)</f>
        <v>EMG</v>
      </c>
    </row>
    <row r="8" spans="1:6" ht="15" customHeight="1" x14ac:dyDescent="0.25">
      <c r="A8" s="3" t="s">
        <v>0</v>
      </c>
      <c r="B8" s="6"/>
      <c r="C8" s="6"/>
      <c r="D8" s="6"/>
      <c r="E8" s="6"/>
      <c r="F8" s="6"/>
    </row>
    <row r="9" spans="1:6" ht="15" customHeight="1" x14ac:dyDescent="0.25">
      <c r="A9" s="30"/>
      <c r="B9" s="6"/>
      <c r="C9" s="6"/>
      <c r="D9" s="6"/>
      <c r="E9" s="6"/>
      <c r="F9" s="6"/>
    </row>
    <row r="10" spans="1:6" ht="15" customHeight="1" thickBot="1" x14ac:dyDescent="0.3">
      <c r="A10" s="31"/>
      <c r="B10" s="7"/>
      <c r="C10" s="7"/>
      <c r="D10" s="7"/>
      <c r="E10" s="7"/>
      <c r="F10" s="7"/>
    </row>
    <row r="11" spans="1:6" ht="15" customHeight="1" x14ac:dyDescent="0.25">
      <c r="A11" s="8"/>
      <c r="B11" s="45"/>
      <c r="C11" s="42"/>
      <c r="D11" s="42"/>
      <c r="E11" s="42"/>
      <c r="F11" s="42"/>
    </row>
    <row r="12" spans="1:6" ht="15" customHeight="1" x14ac:dyDescent="0.25">
      <c r="A12" s="8"/>
      <c r="B12" s="46"/>
      <c r="C12" s="43"/>
      <c r="D12" s="43"/>
      <c r="E12" s="43"/>
      <c r="F12" s="43"/>
    </row>
    <row r="13" spans="1:6" ht="15" customHeight="1" x14ac:dyDescent="0.25">
      <c r="A13" s="5" t="str">
        <f>LOOKUP(1,'Enter Team Names Here'!$A$5:$A$24,'Enter Team Names Here'!$B$5:$B$24)</f>
        <v>Mankota 1</v>
      </c>
      <c r="B13" s="46"/>
      <c r="C13" s="43"/>
      <c r="D13" s="43"/>
      <c r="E13" s="43"/>
      <c r="F13" s="43"/>
    </row>
    <row r="14" spans="1:6" ht="15" customHeight="1" x14ac:dyDescent="0.25">
      <c r="A14" s="8"/>
      <c r="B14" s="46"/>
      <c r="C14" s="43"/>
      <c r="D14" s="43"/>
      <c r="E14" s="43"/>
      <c r="F14" s="43"/>
    </row>
    <row r="15" spans="1:6" ht="15" customHeight="1" thickBot="1" x14ac:dyDescent="0.3">
      <c r="A15" s="9"/>
      <c r="B15" s="47"/>
      <c r="C15" s="44"/>
      <c r="D15" s="44"/>
      <c r="E15" s="44"/>
      <c r="F15" s="44"/>
    </row>
    <row r="16" spans="1:6" ht="15" customHeight="1" x14ac:dyDescent="0.25">
      <c r="A16" s="8"/>
      <c r="B16" s="42"/>
      <c r="C16" s="45"/>
      <c r="D16" s="42"/>
      <c r="E16" s="42"/>
      <c r="F16" s="42"/>
    </row>
    <row r="17" spans="1:6" ht="15" customHeight="1" x14ac:dyDescent="0.25">
      <c r="A17" s="8"/>
      <c r="B17" s="43"/>
      <c r="C17" s="46"/>
      <c r="D17" s="43"/>
      <c r="E17" s="43"/>
      <c r="F17" s="43"/>
    </row>
    <row r="18" spans="1:6" ht="15" customHeight="1" x14ac:dyDescent="0.25">
      <c r="A18" s="5" t="str">
        <f>LOOKUP(2,'Enter Team Names Here'!$A$5:$A$24,'Enter Team Names Here'!$B$5:$B$24)</f>
        <v>Kincaid 3</v>
      </c>
      <c r="B18" s="43"/>
      <c r="C18" s="46"/>
      <c r="D18" s="43"/>
      <c r="E18" s="43"/>
      <c r="F18" s="43"/>
    </row>
    <row r="19" spans="1:6" ht="15" customHeight="1" x14ac:dyDescent="0.25">
      <c r="A19" s="8"/>
      <c r="B19" s="43"/>
      <c r="C19" s="46"/>
      <c r="D19" s="43"/>
      <c r="E19" s="43"/>
      <c r="F19" s="43"/>
    </row>
    <row r="20" spans="1:6" ht="15" customHeight="1" thickBot="1" x14ac:dyDescent="0.3">
      <c r="A20" s="9"/>
      <c r="B20" s="44"/>
      <c r="C20" s="47"/>
      <c r="D20" s="44"/>
      <c r="E20" s="44"/>
      <c r="F20" s="44"/>
    </row>
    <row r="21" spans="1:6" ht="15" customHeight="1" x14ac:dyDescent="0.25">
      <c r="A21" s="8"/>
      <c r="B21" s="42"/>
      <c r="C21" s="42"/>
      <c r="D21" s="45"/>
      <c r="E21" s="42"/>
      <c r="F21" s="42"/>
    </row>
    <row r="22" spans="1:6" ht="15" customHeight="1" x14ac:dyDescent="0.25">
      <c r="A22" s="8"/>
      <c r="B22" s="43"/>
      <c r="C22" s="43"/>
      <c r="D22" s="46"/>
      <c r="E22" s="43"/>
      <c r="F22" s="43"/>
    </row>
    <row r="23" spans="1:6" ht="15" customHeight="1" x14ac:dyDescent="0.25">
      <c r="A23" s="5" t="str">
        <f>LOOKUP(3,'Enter Team Names Here'!$A$5:$A$24,'Enter Team Names Here'!$B$5:$B$24)</f>
        <v>AES 2</v>
      </c>
      <c r="B23" s="43"/>
      <c r="C23" s="43"/>
      <c r="D23" s="46"/>
      <c r="E23" s="43"/>
      <c r="F23" s="43"/>
    </row>
    <row r="24" spans="1:6" ht="15" customHeight="1" x14ac:dyDescent="0.25">
      <c r="A24" s="8"/>
      <c r="B24" s="43"/>
      <c r="C24" s="43"/>
      <c r="D24" s="46"/>
      <c r="E24" s="43"/>
      <c r="F24" s="43"/>
    </row>
    <row r="25" spans="1:6" ht="15" customHeight="1" thickBot="1" x14ac:dyDescent="0.3">
      <c r="A25" s="9"/>
      <c r="B25" s="44"/>
      <c r="C25" s="44"/>
      <c r="D25" s="47"/>
      <c r="E25" s="44"/>
      <c r="F25" s="44"/>
    </row>
    <row r="26" spans="1:6" ht="15" customHeight="1" x14ac:dyDescent="0.25">
      <c r="A26" s="8"/>
      <c r="B26" s="42"/>
      <c r="C26" s="42"/>
      <c r="D26" s="42"/>
      <c r="E26" s="45"/>
      <c r="F26" s="42"/>
    </row>
    <row r="27" spans="1:6" ht="15" customHeight="1" x14ac:dyDescent="0.25">
      <c r="A27" s="8"/>
      <c r="B27" s="43"/>
      <c r="C27" s="43"/>
      <c r="D27" s="43"/>
      <c r="E27" s="46"/>
      <c r="F27" s="43"/>
    </row>
    <row r="28" spans="1:6" ht="15" customHeight="1" x14ac:dyDescent="0.25">
      <c r="A28" s="5" t="str">
        <f>LOOKUP(16,'Enter Team Names Here'!$A$5:$A$24,'Enter Team Names Here'!$B$5:$B$24)</f>
        <v>Glentworth 2</v>
      </c>
      <c r="B28" s="43"/>
      <c r="C28" s="43"/>
      <c r="D28" s="43"/>
      <c r="E28" s="46"/>
      <c r="F28" s="43"/>
    </row>
    <row r="29" spans="1:6" ht="15" customHeight="1" x14ac:dyDescent="0.25">
      <c r="A29" s="8"/>
      <c r="B29" s="43"/>
      <c r="C29" s="43"/>
      <c r="D29" s="43"/>
      <c r="E29" s="46"/>
      <c r="F29" s="43"/>
    </row>
    <row r="30" spans="1:6" ht="15" customHeight="1" thickBot="1" x14ac:dyDescent="0.3">
      <c r="A30" s="9"/>
      <c r="B30" s="44"/>
      <c r="C30" s="44"/>
      <c r="D30" s="44"/>
      <c r="E30" s="47"/>
      <c r="F30" s="44"/>
    </row>
    <row r="31" spans="1:6" ht="15" customHeight="1" x14ac:dyDescent="0.25">
      <c r="A31" s="8"/>
      <c r="B31" s="42"/>
      <c r="C31" s="42"/>
      <c r="D31" s="42"/>
      <c r="E31" s="42"/>
      <c r="F31" s="45"/>
    </row>
    <row r="32" spans="1:6" ht="15" customHeight="1" x14ac:dyDescent="0.25">
      <c r="A32" s="8"/>
      <c r="B32" s="43"/>
      <c r="C32" s="43"/>
      <c r="D32" s="43"/>
      <c r="E32" s="43"/>
      <c r="F32" s="46"/>
    </row>
    <row r="33" spans="1:6" ht="15" customHeight="1" x14ac:dyDescent="0.25">
      <c r="A33" s="5" t="str">
        <f>LOOKUP(20,'Enter Team Names Here'!$A$5:$A$24,'Enter Team Names Here'!$B$5:$B$24)</f>
        <v>EMG</v>
      </c>
      <c r="B33" s="43"/>
      <c r="C33" s="43"/>
      <c r="D33" s="43"/>
      <c r="E33" s="43"/>
      <c r="F33" s="46"/>
    </row>
    <row r="34" spans="1:6" ht="15" customHeight="1" x14ac:dyDescent="0.25">
      <c r="A34" s="8"/>
      <c r="B34" s="43"/>
      <c r="C34" s="43"/>
      <c r="D34" s="43"/>
      <c r="E34" s="43"/>
      <c r="F34" s="46"/>
    </row>
    <row r="35" spans="1:6" ht="15" customHeight="1" thickBot="1" x14ac:dyDescent="0.3">
      <c r="A35" s="9"/>
      <c r="B35" s="44"/>
      <c r="C35" s="44"/>
      <c r="D35" s="44"/>
      <c r="E35" s="44"/>
      <c r="F35" s="47"/>
    </row>
    <row r="36" spans="1:6" ht="15" customHeight="1" x14ac:dyDescent="0.3">
      <c r="A36" s="10"/>
    </row>
    <row r="37" spans="1:6" ht="15" customHeight="1" x14ac:dyDescent="0.25">
      <c r="A37" s="22" t="str">
        <f>CONCATENATE("Game ",'Game Numbers'!A5)</f>
        <v xml:space="preserve">Game </v>
      </c>
      <c r="B37" s="21" t="str">
        <f>LOOKUP(1,'Enter Team Names Here'!$A$5:$A$24,'Enter Team Names Here'!$B$5:$B$24)</f>
        <v>Mankota 1</v>
      </c>
      <c r="C37" s="22" t="s">
        <v>31</v>
      </c>
      <c r="D37" s="21" t="str">
        <f>LOOKUP(2,'Enter Team Names Here'!$A$5:$A$24,'Enter Team Names Here'!$B$5:$B$24)</f>
        <v>Kincaid 3</v>
      </c>
      <c r="E37" s="22"/>
    </row>
    <row r="38" spans="1:6" ht="15" customHeight="1" x14ac:dyDescent="0.25">
      <c r="A38" s="22" t="str">
        <f>CONCATENATE("Game ",'Game Numbers'!A6)</f>
        <v xml:space="preserve">Game </v>
      </c>
      <c r="B38" s="21" t="str">
        <f>LOOKUP(3,'Enter Team Names Here'!$A$5:$A$24,'Enter Team Names Here'!$B$5:$B$24)</f>
        <v>AES 2</v>
      </c>
      <c r="C38" s="22" t="s">
        <v>31</v>
      </c>
      <c r="D38" s="21" t="str">
        <f>LOOKUP(16,'Enter Team Names Here'!$A$5:$A$24,'Enter Team Names Here'!$B$5:$B$24)</f>
        <v>Glentworth 2</v>
      </c>
      <c r="E38" s="22"/>
    </row>
    <row r="39" spans="1:6" ht="15" customHeight="1" x14ac:dyDescent="0.25">
      <c r="A39" s="22" t="str">
        <f>CONCATENATE("Game ",'Game Numbers'!A14)</f>
        <v xml:space="preserve">Game </v>
      </c>
      <c r="B39" s="21" t="str">
        <f>LOOKUP(1,'Enter Team Names Here'!$A$5:$A$24,'Enter Team Names Here'!$B$5:$B$24)</f>
        <v>Mankota 1</v>
      </c>
      <c r="C39" s="22" t="s">
        <v>31</v>
      </c>
      <c r="D39" s="21" t="str">
        <f>LOOKUP(20,'Enter Team Names Here'!$A$5:$A$24,'Enter Team Names Here'!$B$5:$B$24)</f>
        <v>EMG</v>
      </c>
      <c r="E39" s="22"/>
    </row>
    <row r="40" spans="1:6" ht="15" customHeight="1" x14ac:dyDescent="0.25">
      <c r="A40" s="22" t="str">
        <f>CONCATENATE("Game ",'Game Numbers'!A15)</f>
        <v xml:space="preserve">Game </v>
      </c>
      <c r="B40" s="21" t="str">
        <f>LOOKUP(2,'Enter Team Names Here'!$A$5:$A$24,'Enter Team Names Here'!$B$5:$B$24)</f>
        <v>Kincaid 3</v>
      </c>
      <c r="C40" s="22" t="s">
        <v>31</v>
      </c>
      <c r="D40" s="21" t="str">
        <f>LOOKUP(3,'Enter Team Names Here'!$A$5:$A$24,'Enter Team Names Here'!$B$5:$B$24)</f>
        <v>AES 2</v>
      </c>
      <c r="E40" s="22"/>
    </row>
    <row r="41" spans="1:6" ht="15" customHeight="1" x14ac:dyDescent="0.25">
      <c r="A41" s="22" t="str">
        <f>CONCATENATE("Game ",'Game Numbers'!A23)</f>
        <v xml:space="preserve">Game </v>
      </c>
      <c r="B41" s="21" t="str">
        <f>LOOKUP(1,'Enter Team Names Here'!$A$5:$A$24,'Enter Team Names Here'!$B$5:$B$24)</f>
        <v>Mankota 1</v>
      </c>
      <c r="C41" s="22" t="s">
        <v>31</v>
      </c>
      <c r="D41" s="21" t="str">
        <f>LOOKUP(16,'Enter Team Names Here'!$A$5:$A$24,'Enter Team Names Here'!$B$5:$B$24)</f>
        <v>Glentworth 2</v>
      </c>
      <c r="E41" s="22"/>
    </row>
    <row r="42" spans="1:6" ht="15" customHeight="1" x14ac:dyDescent="0.25">
      <c r="A42" s="22" t="str">
        <f>CONCATENATE("Game ",'Game Numbers'!A24)</f>
        <v xml:space="preserve">Game </v>
      </c>
      <c r="B42" s="21" t="str">
        <f>LOOKUP(2,'Enter Team Names Here'!$A$5:$A$24,'Enter Team Names Here'!$B$5:$B$24)</f>
        <v>Kincaid 3</v>
      </c>
      <c r="C42" s="22" t="s">
        <v>31</v>
      </c>
      <c r="D42" s="21" t="str">
        <f>LOOKUP(20,'Enter Team Names Here'!$A$5:$A$24,'Enter Team Names Here'!$B$5:$B$24)</f>
        <v>EMG</v>
      </c>
      <c r="E42" s="22"/>
    </row>
    <row r="43" spans="1:6" ht="15" customHeight="1" x14ac:dyDescent="0.25">
      <c r="A43" s="22" t="str">
        <f>CONCATENATE("Game ",'Game Numbers'!A32)</f>
        <v xml:space="preserve">Game </v>
      </c>
      <c r="B43" s="21" t="str">
        <f>LOOKUP(1,'Enter Team Names Here'!$A$5:$A$24,'Enter Team Names Here'!$B$5:$B$24)</f>
        <v>Mankota 1</v>
      </c>
      <c r="C43" s="22" t="s">
        <v>31</v>
      </c>
      <c r="D43" s="21" t="str">
        <f>LOOKUP(3,'Enter Team Names Here'!$A$5:$A$24,'Enter Team Names Here'!$B$5:$B$24)</f>
        <v>AES 2</v>
      </c>
      <c r="E43" s="22"/>
    </row>
    <row r="44" spans="1:6" ht="15" customHeight="1" x14ac:dyDescent="0.25">
      <c r="A44" s="22" t="str">
        <f>CONCATENATE("Game ",'Game Numbers'!A33)</f>
        <v xml:space="preserve">Game </v>
      </c>
      <c r="B44" s="21" t="str">
        <f>LOOKUP(16,'Enter Team Names Here'!$A$5:$A$24,'Enter Team Names Here'!$B$5:$B$24)</f>
        <v>Glentworth 2</v>
      </c>
      <c r="C44" s="22" t="s">
        <v>31</v>
      </c>
      <c r="D44" s="21" t="str">
        <f>LOOKUP(20,'Enter Team Names Here'!$A$5:$A$24,'Enter Team Names Here'!$B$5:$B$24)</f>
        <v>EMG</v>
      </c>
      <c r="E44" s="22"/>
    </row>
    <row r="45" spans="1:6" ht="15" customHeight="1" x14ac:dyDescent="0.25">
      <c r="A45" s="22" t="str">
        <f>CONCATENATE("Game ",'Game Numbers'!A41)</f>
        <v xml:space="preserve">Game </v>
      </c>
      <c r="B45" s="21" t="str">
        <f>LOOKUP(2,'Enter Team Names Here'!$A$5:$A$24,'Enter Team Names Here'!$B$5:$B$24)</f>
        <v>Kincaid 3</v>
      </c>
      <c r="C45" s="22" t="s">
        <v>31</v>
      </c>
      <c r="D45" s="21" t="str">
        <f>LOOKUP(16,'Enter Team Names Here'!$A$5:$A$24,'Enter Team Names Here'!$B$5:$B$24)</f>
        <v>Glentworth 2</v>
      </c>
      <c r="E45" s="22"/>
    </row>
    <row r="46" spans="1:6" ht="15" customHeight="1" x14ac:dyDescent="0.25">
      <c r="A46" s="22" t="str">
        <f>CONCATENATE("Game ",'Game Numbers'!A42)</f>
        <v xml:space="preserve">Game </v>
      </c>
      <c r="B46" s="21" t="str">
        <f>LOOKUP(3,'Enter Team Names Here'!$A$5:$A$24,'Enter Team Names Here'!$B$5:$B$24)</f>
        <v>AES 2</v>
      </c>
      <c r="C46" s="22" t="s">
        <v>31</v>
      </c>
      <c r="D46" s="21" t="str">
        <f>LOOKUP(20,'Enter Team Names Here'!$A$5:$A$24,'Enter Team Names Here'!$B$5:$B$24)</f>
        <v>EMG</v>
      </c>
      <c r="E46" s="22"/>
    </row>
  </sheetData>
  <mergeCells count="25">
    <mergeCell ref="B21:B25"/>
    <mergeCell ref="C21:C25"/>
    <mergeCell ref="D21:D25"/>
    <mergeCell ref="B11:B15"/>
    <mergeCell ref="C11:C15"/>
    <mergeCell ref="D11:D15"/>
    <mergeCell ref="B16:B20"/>
    <mergeCell ref="C16:C20"/>
    <mergeCell ref="D16:D20"/>
    <mergeCell ref="F11:F15"/>
    <mergeCell ref="F16:F20"/>
    <mergeCell ref="F21:F25"/>
    <mergeCell ref="F26:F30"/>
    <mergeCell ref="B31:B35"/>
    <mergeCell ref="C31:C35"/>
    <mergeCell ref="D31:D35"/>
    <mergeCell ref="E31:E35"/>
    <mergeCell ref="F31:F35"/>
    <mergeCell ref="E11:E15"/>
    <mergeCell ref="E16:E20"/>
    <mergeCell ref="E21:E25"/>
    <mergeCell ref="B26:B30"/>
    <mergeCell ref="C26:C30"/>
    <mergeCell ref="D26:D30"/>
    <mergeCell ref="E26:E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4" sqref="A4:XFD4"/>
    </sheetView>
  </sheetViews>
  <sheetFormatPr defaultRowHeight="15" x14ac:dyDescent="0.25"/>
  <cols>
    <col min="1" max="6" width="15" customWidth="1"/>
  </cols>
  <sheetData>
    <row r="1" spans="1:6" ht="15.75" x14ac:dyDescent="0.25">
      <c r="C1" s="1" t="str">
        <f>'Enter Team Names Here'!B1</f>
        <v>Mankota/Kincaid Invitational</v>
      </c>
    </row>
    <row r="2" spans="1:6" ht="15.75" x14ac:dyDescent="0.25">
      <c r="C2" s="1"/>
    </row>
    <row r="3" spans="1:6" ht="15.75" x14ac:dyDescent="0.25">
      <c r="C3" s="1" t="str">
        <f>'Enter Team Names Here'!B2</f>
        <v>Boys Doubles</v>
      </c>
    </row>
    <row r="4" spans="1:6" ht="15.75" x14ac:dyDescent="0.25">
      <c r="C4" s="1" t="s">
        <v>14</v>
      </c>
    </row>
    <row r="5" spans="1:6" ht="16.5" thickBot="1" x14ac:dyDescent="0.3">
      <c r="A5" s="2"/>
    </row>
    <row r="6" spans="1:6" ht="15" customHeight="1" x14ac:dyDescent="0.25">
      <c r="A6" s="29"/>
      <c r="B6" s="4"/>
      <c r="C6" s="4"/>
      <c r="D6" s="4"/>
      <c r="E6" s="4"/>
      <c r="F6" s="4"/>
    </row>
    <row r="7" spans="1:6" ht="15" customHeight="1" x14ac:dyDescent="0.25">
      <c r="A7" s="3"/>
      <c r="B7" s="5" t="str">
        <f>LOOKUP(4,'Enter Team Names Here'!$A$5:$A$24,'Enter Team Names Here'!$B$5:$B$24)</f>
        <v>Lafleche 3</v>
      </c>
      <c r="C7" s="5" t="str">
        <f>LOOKUP(5,'Enter Team Names Here'!$A$5:$A$24,'Enter Team Names Here'!$B$5:$B$24)</f>
        <v>Kincaid 2</v>
      </c>
      <c r="D7" s="5" t="str">
        <f>LOOKUP(6,'Enter Team Names Here'!$A$5:$A$24,'Enter Team Names Here'!$B$5:$B$24)</f>
        <v>ACHS 1</v>
      </c>
      <c r="E7" s="5" t="str">
        <f>LOOKUP(15,'Enter Team Names Here'!$A$5:$A$24,'Enter Team Names Here'!$B$5:$B$24)</f>
        <v>AES 1</v>
      </c>
      <c r="F7" s="5" t="str">
        <f>LOOKUP(19,'Enter Team Names Here'!$A$5:$A$24,'Enter Team Names Here'!$B$5:$B$24)</f>
        <v>Glentworth 3</v>
      </c>
    </row>
    <row r="8" spans="1:6" ht="15" customHeight="1" x14ac:dyDescent="0.25">
      <c r="A8" s="3" t="s">
        <v>10</v>
      </c>
      <c r="B8" s="6"/>
      <c r="C8" s="6"/>
      <c r="D8" s="6"/>
      <c r="E8" s="6"/>
      <c r="F8" s="6"/>
    </row>
    <row r="9" spans="1:6" ht="15" customHeight="1" x14ac:dyDescent="0.25">
      <c r="A9" s="30"/>
      <c r="B9" s="6"/>
      <c r="C9" s="6"/>
      <c r="D9" s="6"/>
      <c r="E9" s="6"/>
      <c r="F9" s="6"/>
    </row>
    <row r="10" spans="1:6" ht="15" customHeight="1" thickBot="1" x14ac:dyDescent="0.3">
      <c r="A10" s="31"/>
      <c r="B10" s="7"/>
      <c r="C10" s="7"/>
      <c r="D10" s="7"/>
      <c r="E10" s="7"/>
      <c r="F10" s="7"/>
    </row>
    <row r="11" spans="1:6" ht="15" customHeight="1" x14ac:dyDescent="0.25">
      <c r="A11" s="8"/>
      <c r="B11" s="45"/>
      <c r="C11" s="42"/>
      <c r="D11" s="42"/>
      <c r="E11" s="42"/>
      <c r="F11" s="42"/>
    </row>
    <row r="12" spans="1:6" ht="15" customHeight="1" x14ac:dyDescent="0.25">
      <c r="A12" s="8"/>
      <c r="B12" s="46"/>
      <c r="C12" s="43"/>
      <c r="D12" s="43"/>
      <c r="E12" s="43"/>
      <c r="F12" s="43"/>
    </row>
    <row r="13" spans="1:6" ht="15" customHeight="1" x14ac:dyDescent="0.25">
      <c r="A13" s="5" t="str">
        <f>LOOKUP(4,'Enter Team Names Here'!$A$5:$A$24,'Enter Team Names Here'!$B$5:$B$24)</f>
        <v>Lafleche 3</v>
      </c>
      <c r="B13" s="46"/>
      <c r="C13" s="43"/>
      <c r="D13" s="43"/>
      <c r="E13" s="43"/>
      <c r="F13" s="43"/>
    </row>
    <row r="14" spans="1:6" ht="15" customHeight="1" x14ac:dyDescent="0.25">
      <c r="A14" s="8"/>
      <c r="B14" s="46"/>
      <c r="C14" s="43"/>
      <c r="D14" s="43"/>
      <c r="E14" s="43"/>
      <c r="F14" s="43"/>
    </row>
    <row r="15" spans="1:6" ht="15" customHeight="1" thickBot="1" x14ac:dyDescent="0.3">
      <c r="A15" s="9"/>
      <c r="B15" s="47"/>
      <c r="C15" s="44"/>
      <c r="D15" s="44"/>
      <c r="E15" s="44"/>
      <c r="F15" s="44"/>
    </row>
    <row r="16" spans="1:6" ht="15" customHeight="1" x14ac:dyDescent="0.25">
      <c r="A16" s="8"/>
      <c r="B16" s="42"/>
      <c r="C16" s="45"/>
      <c r="D16" s="42"/>
      <c r="E16" s="42"/>
      <c r="F16" s="42"/>
    </row>
    <row r="17" spans="1:6" ht="15" customHeight="1" x14ac:dyDescent="0.25">
      <c r="A17" s="8"/>
      <c r="B17" s="43"/>
      <c r="C17" s="46"/>
      <c r="D17" s="43"/>
      <c r="E17" s="43"/>
      <c r="F17" s="43"/>
    </row>
    <row r="18" spans="1:6" ht="15" customHeight="1" x14ac:dyDescent="0.25">
      <c r="A18" s="5" t="str">
        <f>LOOKUP(5,'Enter Team Names Here'!$A$5:$A$24,'Enter Team Names Here'!$B$5:$B$24)</f>
        <v>Kincaid 2</v>
      </c>
      <c r="B18" s="43"/>
      <c r="C18" s="46"/>
      <c r="D18" s="43"/>
      <c r="E18" s="43"/>
      <c r="F18" s="43"/>
    </row>
    <row r="19" spans="1:6" ht="15" customHeight="1" x14ac:dyDescent="0.25">
      <c r="A19" s="8"/>
      <c r="B19" s="43"/>
      <c r="C19" s="46"/>
      <c r="D19" s="43"/>
      <c r="E19" s="43"/>
      <c r="F19" s="43"/>
    </row>
    <row r="20" spans="1:6" ht="15" customHeight="1" thickBot="1" x14ac:dyDescent="0.3">
      <c r="A20" s="9"/>
      <c r="B20" s="44"/>
      <c r="C20" s="47"/>
      <c r="D20" s="44"/>
      <c r="E20" s="44"/>
      <c r="F20" s="44"/>
    </row>
    <row r="21" spans="1:6" ht="15" customHeight="1" x14ac:dyDescent="0.25">
      <c r="A21" s="8"/>
      <c r="B21" s="42"/>
      <c r="C21" s="42"/>
      <c r="D21" s="45"/>
      <c r="E21" s="42"/>
      <c r="F21" s="42"/>
    </row>
    <row r="22" spans="1:6" ht="15" customHeight="1" x14ac:dyDescent="0.25">
      <c r="A22" s="8"/>
      <c r="B22" s="43"/>
      <c r="C22" s="43"/>
      <c r="D22" s="46"/>
      <c r="E22" s="43"/>
      <c r="F22" s="43"/>
    </row>
    <row r="23" spans="1:6" ht="15" customHeight="1" x14ac:dyDescent="0.25">
      <c r="A23" s="5" t="str">
        <f>LOOKUP(6,'Enter Team Names Here'!$A$5:$A$24,'Enter Team Names Here'!$B$5:$B$24)</f>
        <v>ACHS 1</v>
      </c>
      <c r="B23" s="43"/>
      <c r="C23" s="43"/>
      <c r="D23" s="46"/>
      <c r="E23" s="43"/>
      <c r="F23" s="43"/>
    </row>
    <row r="24" spans="1:6" ht="15" customHeight="1" x14ac:dyDescent="0.25">
      <c r="A24" s="8"/>
      <c r="B24" s="43"/>
      <c r="C24" s="43"/>
      <c r="D24" s="46"/>
      <c r="E24" s="43"/>
      <c r="F24" s="43"/>
    </row>
    <row r="25" spans="1:6" ht="15" customHeight="1" thickBot="1" x14ac:dyDescent="0.3">
      <c r="A25" s="9"/>
      <c r="B25" s="44"/>
      <c r="C25" s="44"/>
      <c r="D25" s="47"/>
      <c r="E25" s="44"/>
      <c r="F25" s="44"/>
    </row>
    <row r="26" spans="1:6" ht="15" customHeight="1" x14ac:dyDescent="0.25">
      <c r="A26" s="8"/>
      <c r="B26" s="42"/>
      <c r="C26" s="42"/>
      <c r="D26" s="42"/>
      <c r="E26" s="45"/>
      <c r="F26" s="42"/>
    </row>
    <row r="27" spans="1:6" ht="15" customHeight="1" x14ac:dyDescent="0.25">
      <c r="A27" s="8"/>
      <c r="B27" s="43"/>
      <c r="C27" s="43"/>
      <c r="D27" s="43"/>
      <c r="E27" s="46"/>
      <c r="F27" s="43"/>
    </row>
    <row r="28" spans="1:6" ht="15" customHeight="1" x14ac:dyDescent="0.25">
      <c r="A28" s="5" t="str">
        <f>LOOKUP(15,'Enter Team Names Here'!$A$5:$A$24,'Enter Team Names Here'!$B$5:$B$24)</f>
        <v>AES 1</v>
      </c>
      <c r="B28" s="43"/>
      <c r="C28" s="43"/>
      <c r="D28" s="43"/>
      <c r="E28" s="46"/>
      <c r="F28" s="43"/>
    </row>
    <row r="29" spans="1:6" ht="15" customHeight="1" x14ac:dyDescent="0.25">
      <c r="A29" s="8"/>
      <c r="B29" s="43"/>
      <c r="C29" s="43"/>
      <c r="D29" s="43"/>
      <c r="E29" s="46"/>
      <c r="F29" s="43"/>
    </row>
    <row r="30" spans="1:6" ht="15" customHeight="1" thickBot="1" x14ac:dyDescent="0.3">
      <c r="A30" s="9"/>
      <c r="B30" s="44"/>
      <c r="C30" s="44"/>
      <c r="D30" s="44"/>
      <c r="E30" s="47"/>
      <c r="F30" s="44"/>
    </row>
    <row r="31" spans="1:6" ht="15" customHeight="1" x14ac:dyDescent="0.25">
      <c r="A31" s="8"/>
      <c r="B31" s="42"/>
      <c r="C31" s="42"/>
      <c r="D31" s="42"/>
      <c r="E31" s="42"/>
      <c r="F31" s="45"/>
    </row>
    <row r="32" spans="1:6" ht="15" customHeight="1" x14ac:dyDescent="0.25">
      <c r="A32" s="8"/>
      <c r="B32" s="43"/>
      <c r="C32" s="43"/>
      <c r="D32" s="43"/>
      <c r="E32" s="43"/>
      <c r="F32" s="46"/>
    </row>
    <row r="33" spans="1:6" ht="15" customHeight="1" x14ac:dyDescent="0.25">
      <c r="A33" s="5" t="str">
        <f>LOOKUP(19,'Enter Team Names Here'!$A$5:$A$24,'Enter Team Names Here'!$B$5:$B$24)</f>
        <v>Glentworth 3</v>
      </c>
      <c r="B33" s="43"/>
      <c r="C33" s="43"/>
      <c r="D33" s="43"/>
      <c r="E33" s="43"/>
      <c r="F33" s="46"/>
    </row>
    <row r="34" spans="1:6" ht="15" customHeight="1" x14ac:dyDescent="0.25">
      <c r="A34" s="8"/>
      <c r="B34" s="43"/>
      <c r="C34" s="43"/>
      <c r="D34" s="43"/>
      <c r="E34" s="43"/>
      <c r="F34" s="46"/>
    </row>
    <row r="35" spans="1:6" ht="15" customHeight="1" thickBot="1" x14ac:dyDescent="0.3">
      <c r="A35" s="9"/>
      <c r="B35" s="44"/>
      <c r="C35" s="44"/>
      <c r="D35" s="44"/>
      <c r="E35" s="44"/>
      <c r="F35" s="47"/>
    </row>
    <row r="36" spans="1:6" ht="15" customHeight="1" x14ac:dyDescent="0.3">
      <c r="A36" s="10"/>
    </row>
    <row r="37" spans="1:6" ht="15" customHeight="1" x14ac:dyDescent="0.25">
      <c r="A37" s="22" t="str">
        <f>CONCATENATE("Game ",'Game Numbers'!A7)</f>
        <v xml:space="preserve">Game </v>
      </c>
      <c r="B37" s="21" t="str">
        <f>LOOKUP(4,'Enter Team Names Here'!$A$5:$A$24,'Enter Team Names Here'!$B$5:$B$24)</f>
        <v>Lafleche 3</v>
      </c>
      <c r="C37" s="22" t="s">
        <v>31</v>
      </c>
      <c r="D37" s="21" t="str">
        <f>LOOKUP(5,'Enter Team Names Here'!$A$5:$A$24,'Enter Team Names Here'!$B$5:$B$24)</f>
        <v>Kincaid 2</v>
      </c>
      <c r="E37" s="22"/>
    </row>
    <row r="38" spans="1:6" ht="15" customHeight="1" x14ac:dyDescent="0.25">
      <c r="A38" s="22" t="str">
        <f>CONCATENATE("Game ",'Game Numbers'!A8)</f>
        <v xml:space="preserve">Game </v>
      </c>
      <c r="B38" s="21" t="str">
        <f>LOOKUP(6,'Enter Team Names Here'!$A$5:$A$24,'Enter Team Names Here'!$B$5:$B$24)</f>
        <v>ACHS 1</v>
      </c>
      <c r="C38" s="22" t="s">
        <v>31</v>
      </c>
      <c r="D38" s="21" t="str">
        <f>LOOKUP(15,'Enter Team Names Here'!$A$5:$A$24,'Enter Team Names Here'!$B$5:$B$24)</f>
        <v>AES 1</v>
      </c>
      <c r="E38" s="22"/>
    </row>
    <row r="39" spans="1:6" ht="15" customHeight="1" x14ac:dyDescent="0.25">
      <c r="A39" s="22" t="str">
        <f>CONCATENATE("Game ",'Game Numbers'!A16)</f>
        <v xml:space="preserve">Game </v>
      </c>
      <c r="B39" s="21" t="str">
        <f>LOOKUP(4,'Enter Team Names Here'!$A$5:$A$24,'Enter Team Names Here'!$B$5:$B$24)</f>
        <v>Lafleche 3</v>
      </c>
      <c r="C39" s="22" t="s">
        <v>31</v>
      </c>
      <c r="D39" s="21" t="str">
        <f>LOOKUP(19,'Enter Team Names Here'!$A$5:$A$24,'Enter Team Names Here'!$B$5:$B$24)</f>
        <v>Glentworth 3</v>
      </c>
      <c r="E39" s="22"/>
    </row>
    <row r="40" spans="1:6" ht="15" customHeight="1" x14ac:dyDescent="0.25">
      <c r="A40" s="22" t="str">
        <f>CONCATENATE("Game ",'Game Numbers'!A17)</f>
        <v xml:space="preserve">Game </v>
      </c>
      <c r="B40" s="21" t="str">
        <f>LOOKUP(5,'Enter Team Names Here'!$A$5:$A$24,'Enter Team Names Here'!$B$5:$B$24)</f>
        <v>Kincaid 2</v>
      </c>
      <c r="C40" s="22" t="s">
        <v>31</v>
      </c>
      <c r="D40" s="21" t="str">
        <f>LOOKUP(6,'Enter Team Names Here'!$A$5:$A$24,'Enter Team Names Here'!$B$5:$B$24)</f>
        <v>ACHS 1</v>
      </c>
      <c r="E40" s="22"/>
    </row>
    <row r="41" spans="1:6" ht="15" customHeight="1" x14ac:dyDescent="0.25">
      <c r="A41" s="22" t="str">
        <f>CONCATENATE("Game ",'Game Numbers'!A25)</f>
        <v xml:space="preserve">Game </v>
      </c>
      <c r="B41" s="21" t="str">
        <f>LOOKUP(4,'Enter Team Names Here'!$A$5:$A$24,'Enter Team Names Here'!$B$5:$B$24)</f>
        <v>Lafleche 3</v>
      </c>
      <c r="C41" s="22" t="s">
        <v>31</v>
      </c>
      <c r="D41" s="21" t="str">
        <f>LOOKUP(15,'Enter Team Names Here'!$A$5:$A$24,'Enter Team Names Here'!$B$5:$B$24)</f>
        <v>AES 1</v>
      </c>
      <c r="E41" s="22"/>
    </row>
    <row r="42" spans="1:6" ht="15" customHeight="1" x14ac:dyDescent="0.25">
      <c r="A42" s="22" t="str">
        <f>CONCATENATE("Game ",'Game Numbers'!A26)</f>
        <v xml:space="preserve">Game </v>
      </c>
      <c r="B42" s="21" t="str">
        <f>LOOKUP(5,'Enter Team Names Here'!$A$5:$A$24,'Enter Team Names Here'!$B$5:$B$24)</f>
        <v>Kincaid 2</v>
      </c>
      <c r="C42" s="22" t="s">
        <v>31</v>
      </c>
      <c r="D42" s="21" t="str">
        <f>LOOKUP(19,'Enter Team Names Here'!$A$5:$A$24,'Enter Team Names Here'!$B$5:$B$24)</f>
        <v>Glentworth 3</v>
      </c>
      <c r="E42" s="22"/>
    </row>
    <row r="43" spans="1:6" ht="15" customHeight="1" x14ac:dyDescent="0.25">
      <c r="A43" s="22" t="str">
        <f>CONCATENATE("Game ",'Game Numbers'!A34)</f>
        <v xml:space="preserve">Game </v>
      </c>
      <c r="B43" s="21" t="str">
        <f>LOOKUP(4,'Enter Team Names Here'!$A$5:$A$24,'Enter Team Names Here'!$B$5:$B$24)</f>
        <v>Lafleche 3</v>
      </c>
      <c r="C43" s="22" t="s">
        <v>31</v>
      </c>
      <c r="D43" s="21" t="str">
        <f>LOOKUP(6,'Enter Team Names Here'!$A$5:$A$24,'Enter Team Names Here'!$B$5:$B$24)</f>
        <v>ACHS 1</v>
      </c>
      <c r="E43" s="22"/>
    </row>
    <row r="44" spans="1:6" ht="15" customHeight="1" x14ac:dyDescent="0.25">
      <c r="A44" s="22" t="str">
        <f>CONCATENATE("Game ",'Game Numbers'!A35)</f>
        <v xml:space="preserve">Game </v>
      </c>
      <c r="B44" s="21" t="str">
        <f>LOOKUP(15,'Enter Team Names Here'!$A$5:$A$24,'Enter Team Names Here'!$B$5:$B$24)</f>
        <v>AES 1</v>
      </c>
      <c r="C44" s="22" t="s">
        <v>31</v>
      </c>
      <c r="D44" s="21" t="str">
        <f>LOOKUP(19,'Enter Team Names Here'!$A$5:$A$24,'Enter Team Names Here'!$B$5:$B$24)</f>
        <v>Glentworth 3</v>
      </c>
      <c r="E44" s="22"/>
    </row>
    <row r="45" spans="1:6" ht="15" customHeight="1" x14ac:dyDescent="0.25">
      <c r="A45" s="22" t="str">
        <f>CONCATENATE("Game ",'Game Numbers'!A43)</f>
        <v xml:space="preserve">Game </v>
      </c>
      <c r="B45" s="21" t="str">
        <f>LOOKUP(5,'Enter Team Names Here'!$A$5:$A$24,'Enter Team Names Here'!$B$5:$B$24)</f>
        <v>Kincaid 2</v>
      </c>
      <c r="C45" s="22" t="s">
        <v>31</v>
      </c>
      <c r="D45" s="21" t="str">
        <f>LOOKUP(15,'Enter Team Names Here'!$A$5:$A$24,'Enter Team Names Here'!$B$5:$B$24)</f>
        <v>AES 1</v>
      </c>
      <c r="E45" s="22"/>
    </row>
    <row r="46" spans="1:6" ht="15" customHeight="1" x14ac:dyDescent="0.25">
      <c r="A46" s="22" t="str">
        <f>CONCATENATE("Game ",'Game Numbers'!A44)</f>
        <v xml:space="preserve">Game </v>
      </c>
      <c r="B46" s="21" t="str">
        <f>LOOKUP(6,'Enter Team Names Here'!$A$5:$A$24,'Enter Team Names Here'!$B$5:$B$24)</f>
        <v>ACHS 1</v>
      </c>
      <c r="C46" s="22" t="s">
        <v>31</v>
      </c>
      <c r="D46" s="21" t="str">
        <f>LOOKUP(19,'Enter Team Names Here'!$A$5:$A$24,'Enter Team Names Here'!$B$5:$B$24)</f>
        <v>Glentworth 3</v>
      </c>
      <c r="E46" s="22"/>
    </row>
  </sheetData>
  <mergeCells count="25">
    <mergeCell ref="B21:B25"/>
    <mergeCell ref="C21:C25"/>
    <mergeCell ref="D21:D25"/>
    <mergeCell ref="B11:B15"/>
    <mergeCell ref="C11:C15"/>
    <mergeCell ref="D11:D15"/>
    <mergeCell ref="B16:B20"/>
    <mergeCell ref="C16:C20"/>
    <mergeCell ref="D16:D20"/>
    <mergeCell ref="F11:F15"/>
    <mergeCell ref="F16:F20"/>
    <mergeCell ref="F21:F25"/>
    <mergeCell ref="F26:F30"/>
    <mergeCell ref="B31:B35"/>
    <mergeCell ref="C31:C35"/>
    <mergeCell ref="D31:D35"/>
    <mergeCell ref="E31:E35"/>
    <mergeCell ref="F31:F35"/>
    <mergeCell ref="E11:E15"/>
    <mergeCell ref="E16:E20"/>
    <mergeCell ref="E21:E25"/>
    <mergeCell ref="B26:B30"/>
    <mergeCell ref="C26:C30"/>
    <mergeCell ref="D26:D30"/>
    <mergeCell ref="E26:E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4" sqref="A4:XFD4"/>
    </sheetView>
  </sheetViews>
  <sheetFormatPr defaultRowHeight="15" x14ac:dyDescent="0.25"/>
  <cols>
    <col min="1" max="6" width="15" customWidth="1"/>
  </cols>
  <sheetData>
    <row r="1" spans="1:6" ht="15.75" x14ac:dyDescent="0.25">
      <c r="C1" s="1" t="str">
        <f>'Enter Team Names Here'!B1</f>
        <v>Mankota/Kincaid Invitational</v>
      </c>
    </row>
    <row r="2" spans="1:6" ht="15.75" x14ac:dyDescent="0.25">
      <c r="C2" s="1"/>
    </row>
    <row r="3" spans="1:6" ht="15.75" x14ac:dyDescent="0.25">
      <c r="C3" s="1" t="str">
        <f>'Enter Team Names Here'!B2</f>
        <v>Boys Doubles</v>
      </c>
    </row>
    <row r="4" spans="1:6" ht="15.75" x14ac:dyDescent="0.25">
      <c r="C4" s="1" t="s">
        <v>15</v>
      </c>
    </row>
    <row r="5" spans="1:6" ht="16.5" thickBot="1" x14ac:dyDescent="0.3">
      <c r="A5" s="2"/>
    </row>
    <row r="6" spans="1:6" ht="15" customHeight="1" x14ac:dyDescent="0.25">
      <c r="A6" s="29"/>
      <c r="B6" s="4"/>
      <c r="C6" s="4"/>
      <c r="D6" s="4"/>
      <c r="E6" s="4"/>
      <c r="F6" s="4"/>
    </row>
    <row r="7" spans="1:6" ht="15" customHeight="1" x14ac:dyDescent="0.25">
      <c r="A7" s="3"/>
      <c r="B7" s="5" t="str">
        <f>LOOKUP(7,'Enter Team Names Here'!$A$5:$A$24,'Enter Team Names Here'!$B$5:$B$24)</f>
        <v>Glentworth 1</v>
      </c>
      <c r="C7" s="5" t="str">
        <f>LOOKUP(8,'Enter Team Names Here'!$A$5:$A$24,'Enter Team Names Here'!$B$5:$B$24)</f>
        <v>Kincaid 4</v>
      </c>
      <c r="D7" s="5" t="str">
        <f>LOOKUP(9,'Enter Team Names Here'!$A$5:$A$24,'Enter Team Names Here'!$B$5:$B$24)</f>
        <v>AES 3</v>
      </c>
      <c r="E7" s="5" t="str">
        <f>LOOKUP(14,'Enter Team Names Here'!$A$5:$A$24,'Enter Team Names Here'!$B$5:$B$24)</f>
        <v>Lafleche 1</v>
      </c>
      <c r="F7" s="5" t="str">
        <f>LOOKUP(18,'Enter Team Names Here'!$A$5:$A$24,'Enter Team Names Here'!$B$5:$B$24)</f>
        <v>ACHS 3</v>
      </c>
    </row>
    <row r="8" spans="1:6" ht="15" customHeight="1" x14ac:dyDescent="0.25">
      <c r="A8" s="3" t="s">
        <v>11</v>
      </c>
      <c r="B8" s="6"/>
      <c r="C8" s="6"/>
      <c r="D8" s="6"/>
      <c r="E8" s="6"/>
      <c r="F8" s="6"/>
    </row>
    <row r="9" spans="1:6" ht="15" customHeight="1" x14ac:dyDescent="0.25">
      <c r="A9" s="30"/>
      <c r="B9" s="6"/>
      <c r="C9" s="6"/>
      <c r="D9" s="6"/>
      <c r="E9" s="6"/>
      <c r="F9" s="6"/>
    </row>
    <row r="10" spans="1:6" ht="15" customHeight="1" thickBot="1" x14ac:dyDescent="0.3">
      <c r="A10" s="31"/>
      <c r="B10" s="7"/>
      <c r="C10" s="7"/>
      <c r="D10" s="7"/>
      <c r="E10" s="7"/>
      <c r="F10" s="7"/>
    </row>
    <row r="11" spans="1:6" ht="15" customHeight="1" x14ac:dyDescent="0.25">
      <c r="A11" s="8"/>
      <c r="B11" s="45"/>
      <c r="C11" s="42"/>
      <c r="D11" s="42"/>
      <c r="E11" s="42"/>
      <c r="F11" s="42"/>
    </row>
    <row r="12" spans="1:6" ht="15" customHeight="1" x14ac:dyDescent="0.25">
      <c r="A12" s="8"/>
      <c r="B12" s="46"/>
      <c r="C12" s="43"/>
      <c r="D12" s="43"/>
      <c r="E12" s="43"/>
      <c r="F12" s="43"/>
    </row>
    <row r="13" spans="1:6" ht="15" customHeight="1" x14ac:dyDescent="0.25">
      <c r="A13" s="5" t="str">
        <f>LOOKUP(7,'Enter Team Names Here'!$A$5:$A$24,'Enter Team Names Here'!$B$5:$B$24)</f>
        <v>Glentworth 1</v>
      </c>
      <c r="B13" s="46"/>
      <c r="C13" s="43"/>
      <c r="D13" s="43"/>
      <c r="E13" s="43"/>
      <c r="F13" s="43"/>
    </row>
    <row r="14" spans="1:6" ht="15" customHeight="1" x14ac:dyDescent="0.25">
      <c r="A14" s="8"/>
      <c r="B14" s="46"/>
      <c r="C14" s="43"/>
      <c r="D14" s="43"/>
      <c r="E14" s="43"/>
      <c r="F14" s="43"/>
    </row>
    <row r="15" spans="1:6" ht="15" customHeight="1" thickBot="1" x14ac:dyDescent="0.3">
      <c r="A15" s="9"/>
      <c r="B15" s="47"/>
      <c r="C15" s="44"/>
      <c r="D15" s="44"/>
      <c r="E15" s="44"/>
      <c r="F15" s="44"/>
    </row>
    <row r="16" spans="1:6" ht="15" customHeight="1" x14ac:dyDescent="0.25">
      <c r="A16" s="8"/>
      <c r="B16" s="42"/>
      <c r="C16" s="45"/>
      <c r="D16" s="42"/>
      <c r="E16" s="42"/>
      <c r="F16" s="42"/>
    </row>
    <row r="17" spans="1:6" ht="15" customHeight="1" x14ac:dyDescent="0.25">
      <c r="A17" s="8"/>
      <c r="B17" s="43"/>
      <c r="C17" s="46"/>
      <c r="D17" s="43"/>
      <c r="E17" s="43"/>
      <c r="F17" s="43"/>
    </row>
    <row r="18" spans="1:6" ht="15" customHeight="1" x14ac:dyDescent="0.25">
      <c r="A18" s="5" t="str">
        <f>LOOKUP(8,'Enter Team Names Here'!$A$5:$A$24,'Enter Team Names Here'!$B$5:$B$24)</f>
        <v>Kincaid 4</v>
      </c>
      <c r="B18" s="43"/>
      <c r="C18" s="46"/>
      <c r="D18" s="43"/>
      <c r="E18" s="43"/>
      <c r="F18" s="43"/>
    </row>
    <row r="19" spans="1:6" ht="15" customHeight="1" x14ac:dyDescent="0.25">
      <c r="A19" s="8"/>
      <c r="B19" s="43"/>
      <c r="C19" s="46"/>
      <c r="D19" s="43"/>
      <c r="E19" s="43"/>
      <c r="F19" s="43"/>
    </row>
    <row r="20" spans="1:6" ht="15" customHeight="1" thickBot="1" x14ac:dyDescent="0.3">
      <c r="A20" s="9"/>
      <c r="B20" s="44"/>
      <c r="C20" s="47"/>
      <c r="D20" s="44"/>
      <c r="E20" s="44"/>
      <c r="F20" s="44"/>
    </row>
    <row r="21" spans="1:6" ht="15" customHeight="1" x14ac:dyDescent="0.25">
      <c r="A21" s="8"/>
      <c r="B21" s="42"/>
      <c r="C21" s="42"/>
      <c r="D21" s="45"/>
      <c r="E21" s="42"/>
      <c r="F21" s="42"/>
    </row>
    <row r="22" spans="1:6" ht="15" customHeight="1" x14ac:dyDescent="0.25">
      <c r="A22" s="8"/>
      <c r="B22" s="43"/>
      <c r="C22" s="43"/>
      <c r="D22" s="46"/>
      <c r="E22" s="43"/>
      <c r="F22" s="43"/>
    </row>
    <row r="23" spans="1:6" ht="15" customHeight="1" x14ac:dyDescent="0.25">
      <c r="A23" s="5" t="str">
        <f>LOOKUP(9,'Enter Team Names Here'!$A$5:$A$24,'Enter Team Names Here'!$B$5:$B$24)</f>
        <v>AES 3</v>
      </c>
      <c r="B23" s="43"/>
      <c r="C23" s="43"/>
      <c r="D23" s="46"/>
      <c r="E23" s="43"/>
      <c r="F23" s="43"/>
    </row>
    <row r="24" spans="1:6" ht="15" customHeight="1" x14ac:dyDescent="0.25">
      <c r="A24" s="8"/>
      <c r="B24" s="43"/>
      <c r="C24" s="43"/>
      <c r="D24" s="46"/>
      <c r="E24" s="43"/>
      <c r="F24" s="43"/>
    </row>
    <row r="25" spans="1:6" ht="15" customHeight="1" thickBot="1" x14ac:dyDescent="0.3">
      <c r="A25" s="9"/>
      <c r="B25" s="44"/>
      <c r="C25" s="44"/>
      <c r="D25" s="47"/>
      <c r="E25" s="44"/>
      <c r="F25" s="44"/>
    </row>
    <row r="26" spans="1:6" ht="15" customHeight="1" x14ac:dyDescent="0.25">
      <c r="A26" s="8"/>
      <c r="B26" s="42"/>
      <c r="C26" s="42"/>
      <c r="D26" s="42"/>
      <c r="E26" s="45"/>
      <c r="F26" s="42"/>
    </row>
    <row r="27" spans="1:6" ht="15" customHeight="1" x14ac:dyDescent="0.25">
      <c r="A27" s="8"/>
      <c r="B27" s="43"/>
      <c r="C27" s="43"/>
      <c r="D27" s="43"/>
      <c r="E27" s="46"/>
      <c r="F27" s="43"/>
    </row>
    <row r="28" spans="1:6" ht="15" customHeight="1" x14ac:dyDescent="0.25">
      <c r="A28" s="5" t="str">
        <f>LOOKUP(14,'Enter Team Names Here'!$A$5:$A$24,'Enter Team Names Here'!$B$5:$B$24)</f>
        <v>Lafleche 1</v>
      </c>
      <c r="B28" s="43"/>
      <c r="C28" s="43"/>
      <c r="D28" s="43"/>
      <c r="E28" s="46"/>
      <c r="F28" s="43"/>
    </row>
    <row r="29" spans="1:6" ht="15" customHeight="1" x14ac:dyDescent="0.25">
      <c r="A29" s="8"/>
      <c r="B29" s="43"/>
      <c r="C29" s="43"/>
      <c r="D29" s="43"/>
      <c r="E29" s="46"/>
      <c r="F29" s="43"/>
    </row>
    <row r="30" spans="1:6" ht="15" customHeight="1" thickBot="1" x14ac:dyDescent="0.3">
      <c r="A30" s="9"/>
      <c r="B30" s="44"/>
      <c r="C30" s="44"/>
      <c r="D30" s="44"/>
      <c r="E30" s="47"/>
      <c r="F30" s="44"/>
    </row>
    <row r="31" spans="1:6" ht="15" customHeight="1" x14ac:dyDescent="0.25">
      <c r="A31" s="8"/>
      <c r="B31" s="42"/>
      <c r="C31" s="42"/>
      <c r="D31" s="42"/>
      <c r="E31" s="42"/>
      <c r="F31" s="45"/>
    </row>
    <row r="32" spans="1:6" ht="15" customHeight="1" x14ac:dyDescent="0.25">
      <c r="A32" s="8"/>
      <c r="B32" s="43"/>
      <c r="C32" s="43"/>
      <c r="D32" s="43"/>
      <c r="E32" s="43"/>
      <c r="F32" s="46"/>
    </row>
    <row r="33" spans="1:6" ht="15" customHeight="1" x14ac:dyDescent="0.25">
      <c r="A33" s="5" t="str">
        <f>LOOKUP(18,'Enter Team Names Here'!$A$5:$A$24,'Enter Team Names Here'!$B$5:$B$24)</f>
        <v>ACHS 3</v>
      </c>
      <c r="B33" s="43"/>
      <c r="C33" s="43"/>
      <c r="D33" s="43"/>
      <c r="E33" s="43"/>
      <c r="F33" s="46"/>
    </row>
    <row r="34" spans="1:6" ht="15" customHeight="1" x14ac:dyDescent="0.25">
      <c r="A34" s="8"/>
      <c r="B34" s="43"/>
      <c r="C34" s="43"/>
      <c r="D34" s="43"/>
      <c r="E34" s="43"/>
      <c r="F34" s="46"/>
    </row>
    <row r="35" spans="1:6" ht="15" customHeight="1" thickBot="1" x14ac:dyDescent="0.3">
      <c r="A35" s="9"/>
      <c r="B35" s="44"/>
      <c r="C35" s="44"/>
      <c r="D35" s="44"/>
      <c r="E35" s="44"/>
      <c r="F35" s="47"/>
    </row>
    <row r="36" spans="1:6" ht="15" customHeight="1" x14ac:dyDescent="0.3">
      <c r="A36" s="10"/>
    </row>
    <row r="37" spans="1:6" ht="15" customHeight="1" x14ac:dyDescent="0.25">
      <c r="A37" s="22" t="str">
        <f>CONCATENATE("Game ",'Game Numbers'!A9)</f>
        <v xml:space="preserve">Game </v>
      </c>
      <c r="B37" s="21" t="str">
        <f>LOOKUP(7,'Enter Team Names Here'!$A$5:$A$24,'Enter Team Names Here'!$B$5:$B$24)</f>
        <v>Glentworth 1</v>
      </c>
      <c r="C37" s="22" t="s">
        <v>31</v>
      </c>
      <c r="D37" s="21" t="str">
        <f>LOOKUP(8,'Enter Team Names Here'!$A$5:$A$24,'Enter Team Names Here'!$B$5:$B$24)</f>
        <v>Kincaid 4</v>
      </c>
    </row>
    <row r="38" spans="1:6" ht="15" customHeight="1" x14ac:dyDescent="0.25">
      <c r="A38" s="22" t="str">
        <f>CONCATENATE("Game ",'Game Numbers'!A10)</f>
        <v xml:space="preserve">Game </v>
      </c>
      <c r="B38" s="21" t="str">
        <f>LOOKUP(9,'Enter Team Names Here'!$A$5:$A$24,'Enter Team Names Here'!$B$5:$B$24)</f>
        <v>AES 3</v>
      </c>
      <c r="C38" s="22" t="s">
        <v>31</v>
      </c>
      <c r="D38" s="21" t="str">
        <f>LOOKUP(14,'Enter Team Names Here'!$A$5:$A$24,'Enter Team Names Here'!$B$5:$B$24)</f>
        <v>Lafleche 1</v>
      </c>
    </row>
    <row r="39" spans="1:6" ht="15" customHeight="1" x14ac:dyDescent="0.25">
      <c r="A39" s="22" t="str">
        <f>CONCATENATE("Game ",'Game Numbers'!A18)</f>
        <v xml:space="preserve">Game </v>
      </c>
      <c r="B39" s="21" t="str">
        <f>LOOKUP(7,'Enter Team Names Here'!$A$5:$A$24,'Enter Team Names Here'!$B$5:$B$24)</f>
        <v>Glentworth 1</v>
      </c>
      <c r="C39" s="22" t="s">
        <v>31</v>
      </c>
      <c r="D39" s="21" t="str">
        <f>LOOKUP(18,'Enter Team Names Here'!$A$5:$A$24,'Enter Team Names Here'!$B$5:$B$24)</f>
        <v>ACHS 3</v>
      </c>
    </row>
    <row r="40" spans="1:6" ht="15" customHeight="1" x14ac:dyDescent="0.25">
      <c r="A40" s="22" t="str">
        <f>CONCATENATE("Game ",'Game Numbers'!A19)</f>
        <v xml:space="preserve">Game </v>
      </c>
      <c r="B40" s="21" t="str">
        <f>LOOKUP(8,'Enter Team Names Here'!$A$5:$A$24,'Enter Team Names Here'!$B$5:$B$24)</f>
        <v>Kincaid 4</v>
      </c>
      <c r="C40" s="22" t="s">
        <v>31</v>
      </c>
      <c r="D40" s="21" t="str">
        <f>LOOKUP(9,'Enter Team Names Here'!$A$5:$A$24,'Enter Team Names Here'!$B$5:$B$24)</f>
        <v>AES 3</v>
      </c>
    </row>
    <row r="41" spans="1:6" ht="15" customHeight="1" x14ac:dyDescent="0.25">
      <c r="A41" s="22" t="str">
        <f>CONCATENATE("Game ",'Game Numbers'!A27)</f>
        <v xml:space="preserve">Game </v>
      </c>
      <c r="B41" s="21" t="str">
        <f>LOOKUP(7,'Enter Team Names Here'!$A$5:$A$24,'Enter Team Names Here'!$B$5:$B$24)</f>
        <v>Glentworth 1</v>
      </c>
      <c r="C41" s="22" t="s">
        <v>31</v>
      </c>
      <c r="D41" s="21" t="str">
        <f>LOOKUP(14,'Enter Team Names Here'!$A$5:$A$24,'Enter Team Names Here'!$B$5:$B$24)</f>
        <v>Lafleche 1</v>
      </c>
    </row>
    <row r="42" spans="1:6" ht="15" customHeight="1" x14ac:dyDescent="0.25">
      <c r="A42" s="22" t="str">
        <f>CONCATENATE("Game ",'Game Numbers'!A28)</f>
        <v xml:space="preserve">Game </v>
      </c>
      <c r="B42" s="21" t="str">
        <f>LOOKUP(8,'Enter Team Names Here'!$A$5:$A$24,'Enter Team Names Here'!$B$5:$B$24)</f>
        <v>Kincaid 4</v>
      </c>
      <c r="C42" s="22" t="s">
        <v>31</v>
      </c>
      <c r="D42" s="21" t="str">
        <f>LOOKUP(18,'Enter Team Names Here'!$A$5:$A$24,'Enter Team Names Here'!$B$5:$B$24)</f>
        <v>ACHS 3</v>
      </c>
    </row>
    <row r="43" spans="1:6" ht="15" customHeight="1" x14ac:dyDescent="0.25">
      <c r="A43" s="22" t="str">
        <f>CONCATENATE("Game ",'Game Numbers'!A36)</f>
        <v xml:space="preserve">Game </v>
      </c>
      <c r="B43" s="21" t="str">
        <f>LOOKUP(7,'Enter Team Names Here'!$A$5:$A$24,'Enter Team Names Here'!$B$5:$B$24)</f>
        <v>Glentworth 1</v>
      </c>
      <c r="C43" s="22" t="s">
        <v>31</v>
      </c>
      <c r="D43" s="21" t="str">
        <f>LOOKUP(9,'Enter Team Names Here'!$A$5:$A$24,'Enter Team Names Here'!$B$5:$B$24)</f>
        <v>AES 3</v>
      </c>
    </row>
    <row r="44" spans="1:6" ht="15" customHeight="1" x14ac:dyDescent="0.25">
      <c r="A44" s="22" t="str">
        <f>CONCATENATE("Game ",'Game Numbers'!A37)</f>
        <v xml:space="preserve">Game </v>
      </c>
      <c r="B44" s="21" t="str">
        <f>LOOKUP(14,'Enter Team Names Here'!$A$5:$A$24,'Enter Team Names Here'!$B$5:$B$24)</f>
        <v>Lafleche 1</v>
      </c>
      <c r="C44" s="22" t="s">
        <v>31</v>
      </c>
      <c r="D44" s="21" t="str">
        <f>LOOKUP(18,'Enter Team Names Here'!$A$5:$A$24,'Enter Team Names Here'!$B$5:$B$24)</f>
        <v>ACHS 3</v>
      </c>
    </row>
    <row r="45" spans="1:6" ht="15" customHeight="1" x14ac:dyDescent="0.25">
      <c r="A45" s="22" t="str">
        <f>CONCATENATE("Game ",'Game Numbers'!A45)</f>
        <v xml:space="preserve">Game </v>
      </c>
      <c r="B45" s="21" t="str">
        <f>LOOKUP(8,'Enter Team Names Here'!$A$5:$A$24,'Enter Team Names Here'!$B$5:$B$24)</f>
        <v>Kincaid 4</v>
      </c>
      <c r="C45" s="22" t="s">
        <v>31</v>
      </c>
      <c r="D45" s="21" t="str">
        <f>LOOKUP(14,'Enter Team Names Here'!$A$5:$A$24,'Enter Team Names Here'!$B$5:$B$24)</f>
        <v>Lafleche 1</v>
      </c>
    </row>
    <row r="46" spans="1:6" ht="15" customHeight="1" x14ac:dyDescent="0.25">
      <c r="A46" s="22" t="str">
        <f>CONCATENATE("Game ",'Game Numbers'!A46)</f>
        <v xml:space="preserve">Game </v>
      </c>
      <c r="B46" s="21" t="str">
        <f>LOOKUP(9,'Enter Team Names Here'!$A$5:$A$24,'Enter Team Names Here'!$B$5:$B$24)</f>
        <v>AES 3</v>
      </c>
      <c r="C46" s="22" t="s">
        <v>31</v>
      </c>
      <c r="D46" s="21" t="str">
        <f>LOOKUP(18,'Enter Team Names Here'!$A$5:$A$24,'Enter Team Names Here'!$B$5:$B$24)</f>
        <v>ACHS 3</v>
      </c>
    </row>
  </sheetData>
  <mergeCells count="25">
    <mergeCell ref="B21:B25"/>
    <mergeCell ref="C21:C25"/>
    <mergeCell ref="D21:D25"/>
    <mergeCell ref="B11:B15"/>
    <mergeCell ref="C11:C15"/>
    <mergeCell ref="D11:D15"/>
    <mergeCell ref="B16:B20"/>
    <mergeCell ref="C16:C20"/>
    <mergeCell ref="D16:D20"/>
    <mergeCell ref="F11:F15"/>
    <mergeCell ref="F16:F20"/>
    <mergeCell ref="F21:F25"/>
    <mergeCell ref="F26:F30"/>
    <mergeCell ref="B31:B35"/>
    <mergeCell ref="C31:C35"/>
    <mergeCell ref="D31:D35"/>
    <mergeCell ref="E31:E35"/>
    <mergeCell ref="F31:F35"/>
    <mergeCell ref="E11:E15"/>
    <mergeCell ref="E16:E20"/>
    <mergeCell ref="E21:E25"/>
    <mergeCell ref="B26:B30"/>
    <mergeCell ref="C26:C30"/>
    <mergeCell ref="D26:D30"/>
    <mergeCell ref="E26:E3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G17" sqref="G17:G20"/>
    </sheetView>
  </sheetViews>
  <sheetFormatPr defaultRowHeight="15" x14ac:dyDescent="0.25"/>
  <cols>
    <col min="1" max="7" width="12.85546875" customWidth="1"/>
  </cols>
  <sheetData>
    <row r="1" spans="1:7" ht="15" customHeight="1" x14ac:dyDescent="0.25">
      <c r="D1" s="1" t="str">
        <f>'Enter Team Names Here'!B1</f>
        <v>Mankota/Kincaid Invitational</v>
      </c>
    </row>
    <row r="2" spans="1:7" ht="15" customHeight="1" x14ac:dyDescent="0.25">
      <c r="D2" s="1" t="str">
        <f>'Enter Team Names Here'!B2</f>
        <v>Boys Doubles</v>
      </c>
    </row>
    <row r="3" spans="1:7" ht="15" customHeight="1" x14ac:dyDescent="0.25">
      <c r="D3" s="1" t="s">
        <v>16</v>
      </c>
    </row>
    <row r="4" spans="1:7" ht="15" customHeight="1" thickBot="1" x14ac:dyDescent="0.3">
      <c r="A4" s="2"/>
    </row>
    <row r="5" spans="1:7" ht="15" customHeight="1" x14ac:dyDescent="0.25">
      <c r="A5" s="33"/>
      <c r="B5" s="4"/>
      <c r="C5" s="4"/>
      <c r="D5" s="4"/>
      <c r="E5" s="4"/>
      <c r="F5" s="4"/>
      <c r="G5" s="4"/>
    </row>
    <row r="6" spans="1:7" ht="15" customHeight="1" x14ac:dyDescent="0.25">
      <c r="A6" s="3" t="s">
        <v>12</v>
      </c>
      <c r="B6" s="5" t="str">
        <f>LOOKUP(10,'Enter Team Names Here'!$A$5:$A$24,'Enter Team Names Here'!$B$5:$B$24)</f>
        <v>Glentworth 4</v>
      </c>
      <c r="C6" s="5" t="str">
        <f>LOOKUP(11,'Enter Team Names Here'!$A$5:$A$24,'Enter Team Names Here'!$B$5:$B$24)</f>
        <v>ACHS 2</v>
      </c>
      <c r="D6" s="5" t="str">
        <f>LOOKUP(12,'Enter Team Names Here'!$A$5:$A$24,'Enter Team Names Here'!$B$5:$B$24)</f>
        <v>Mankota 2</v>
      </c>
      <c r="E6" s="5" t="str">
        <f>LOOKUP(13,'Enter Team Names Here'!$A$5:$A$24,'Enter Team Names Here'!$B$5:$B$24)</f>
        <v>Gravelbourg</v>
      </c>
      <c r="F6" s="5" t="str">
        <f>LOOKUP(17,'Enter Team Names Here'!$A$5:$A$24,'Enter Team Names Here'!$B$5:$B$24)</f>
        <v>Kincaid 1</v>
      </c>
      <c r="G6" s="5" t="str">
        <f>LOOKUP(21,'Enter Team Names Here'!$A$5:$A$25,'Enter Team Names Here'!$B$5:$B$25)</f>
        <v>Lafleche 2</v>
      </c>
    </row>
    <row r="7" spans="1:7" ht="15" customHeight="1" x14ac:dyDescent="0.25">
      <c r="A7" s="3"/>
      <c r="B7" s="6"/>
      <c r="C7" s="6"/>
      <c r="D7" s="6"/>
      <c r="E7" s="6"/>
      <c r="F7" s="6"/>
      <c r="G7" s="6"/>
    </row>
    <row r="8" spans="1:7" ht="15" customHeight="1" thickBot="1" x14ac:dyDescent="0.3">
      <c r="A8" s="34"/>
      <c r="B8" s="7"/>
      <c r="C8" s="7"/>
      <c r="D8" s="7"/>
      <c r="E8" s="7"/>
      <c r="F8" s="7"/>
      <c r="G8" s="7"/>
    </row>
    <row r="9" spans="1:7" ht="15" customHeight="1" x14ac:dyDescent="0.25">
      <c r="A9" s="8"/>
      <c r="B9" s="45"/>
      <c r="C9" s="42"/>
      <c r="D9" s="42"/>
      <c r="E9" s="42"/>
      <c r="F9" s="42"/>
      <c r="G9" s="42"/>
    </row>
    <row r="10" spans="1:7" ht="15" customHeight="1" x14ac:dyDescent="0.25">
      <c r="A10" s="5" t="str">
        <f>LOOKUP(10,'Enter Team Names Here'!$A$5:$A$24,'Enter Team Names Here'!$B$5:$B$24)</f>
        <v>Glentworth 4</v>
      </c>
      <c r="B10" s="46"/>
      <c r="C10" s="43"/>
      <c r="D10" s="43"/>
      <c r="E10" s="43"/>
      <c r="F10" s="43"/>
      <c r="G10" s="43"/>
    </row>
    <row r="11" spans="1:7" ht="15" customHeight="1" x14ac:dyDescent="0.25">
      <c r="A11" s="8"/>
      <c r="B11" s="46"/>
      <c r="C11" s="43"/>
      <c r="D11" s="43"/>
      <c r="E11" s="43"/>
      <c r="F11" s="43"/>
      <c r="G11" s="43"/>
    </row>
    <row r="12" spans="1:7" ht="15" customHeight="1" thickBot="1" x14ac:dyDescent="0.3">
      <c r="A12" s="9"/>
      <c r="B12" s="47"/>
      <c r="C12" s="44"/>
      <c r="D12" s="44"/>
      <c r="E12" s="44"/>
      <c r="F12" s="44"/>
      <c r="G12" s="44"/>
    </row>
    <row r="13" spans="1:7" ht="15" customHeight="1" x14ac:dyDescent="0.25">
      <c r="A13" s="8"/>
      <c r="B13" s="42"/>
      <c r="C13" s="45"/>
      <c r="D13" s="42"/>
      <c r="E13" s="42"/>
      <c r="F13" s="42"/>
      <c r="G13" s="42"/>
    </row>
    <row r="14" spans="1:7" ht="15" customHeight="1" x14ac:dyDescent="0.25">
      <c r="A14" s="5" t="str">
        <f>LOOKUP(11,'Enter Team Names Here'!$A$5:$A$24,'Enter Team Names Here'!$B$5:$B$24)</f>
        <v>ACHS 2</v>
      </c>
      <c r="B14" s="43"/>
      <c r="C14" s="46"/>
      <c r="D14" s="43"/>
      <c r="E14" s="43"/>
      <c r="F14" s="43"/>
      <c r="G14" s="43"/>
    </row>
    <row r="15" spans="1:7" ht="15" customHeight="1" x14ac:dyDescent="0.25">
      <c r="A15" s="8"/>
      <c r="B15" s="43"/>
      <c r="C15" s="46"/>
      <c r="D15" s="43"/>
      <c r="E15" s="43"/>
      <c r="F15" s="43"/>
      <c r="G15" s="43"/>
    </row>
    <row r="16" spans="1:7" ht="15" customHeight="1" thickBot="1" x14ac:dyDescent="0.3">
      <c r="A16" s="9"/>
      <c r="B16" s="44"/>
      <c r="C16" s="47"/>
      <c r="D16" s="44"/>
      <c r="E16" s="44"/>
      <c r="F16" s="44"/>
      <c r="G16" s="44"/>
    </row>
    <row r="17" spans="1:7" ht="15" customHeight="1" x14ac:dyDescent="0.25">
      <c r="A17" s="8"/>
      <c r="B17" s="42"/>
      <c r="C17" s="42"/>
      <c r="D17" s="45"/>
      <c r="E17" s="42"/>
      <c r="F17" s="42"/>
      <c r="G17" s="42"/>
    </row>
    <row r="18" spans="1:7" ht="15" customHeight="1" x14ac:dyDescent="0.25">
      <c r="A18" s="5" t="str">
        <f>LOOKUP(12,'Enter Team Names Here'!$A$5:$A$24,'Enter Team Names Here'!$B$5:$B$24)</f>
        <v>Mankota 2</v>
      </c>
      <c r="B18" s="43"/>
      <c r="C18" s="43"/>
      <c r="D18" s="46"/>
      <c r="E18" s="43"/>
      <c r="F18" s="43"/>
      <c r="G18" s="43"/>
    </row>
    <row r="19" spans="1:7" ht="15" customHeight="1" x14ac:dyDescent="0.25">
      <c r="A19" s="8"/>
      <c r="B19" s="43"/>
      <c r="C19" s="43"/>
      <c r="D19" s="46"/>
      <c r="E19" s="43"/>
      <c r="F19" s="43"/>
      <c r="G19" s="43"/>
    </row>
    <row r="20" spans="1:7" ht="15" customHeight="1" thickBot="1" x14ac:dyDescent="0.3">
      <c r="A20" s="9"/>
      <c r="B20" s="44"/>
      <c r="C20" s="44"/>
      <c r="D20" s="47"/>
      <c r="E20" s="44"/>
      <c r="F20" s="44"/>
      <c r="G20" s="44"/>
    </row>
    <row r="21" spans="1:7" ht="15" customHeight="1" x14ac:dyDescent="0.25">
      <c r="A21" s="8"/>
      <c r="B21" s="42"/>
      <c r="C21" s="42"/>
      <c r="D21" s="42"/>
      <c r="E21" s="45"/>
      <c r="F21" s="42"/>
      <c r="G21" s="42"/>
    </row>
    <row r="22" spans="1:7" ht="15" customHeight="1" x14ac:dyDescent="0.25">
      <c r="A22" s="5" t="str">
        <f>LOOKUP(13,'Enter Team Names Here'!$A$5:$A$24,'Enter Team Names Here'!$B$5:$B$24)</f>
        <v>Gravelbourg</v>
      </c>
      <c r="B22" s="43"/>
      <c r="C22" s="43"/>
      <c r="D22" s="43"/>
      <c r="E22" s="46"/>
      <c r="F22" s="43"/>
      <c r="G22" s="43"/>
    </row>
    <row r="23" spans="1:7" ht="15" customHeight="1" x14ac:dyDescent="0.25">
      <c r="A23" s="8"/>
      <c r="B23" s="43"/>
      <c r="C23" s="43"/>
      <c r="D23" s="43"/>
      <c r="E23" s="46"/>
      <c r="F23" s="43"/>
      <c r="G23" s="43"/>
    </row>
    <row r="24" spans="1:7" ht="15" customHeight="1" thickBot="1" x14ac:dyDescent="0.3">
      <c r="A24" s="9"/>
      <c r="B24" s="44"/>
      <c r="C24" s="44"/>
      <c r="D24" s="44"/>
      <c r="E24" s="47"/>
      <c r="F24" s="44"/>
      <c r="G24" s="43"/>
    </row>
    <row r="25" spans="1:7" ht="15" customHeight="1" x14ac:dyDescent="0.25">
      <c r="A25" s="8"/>
      <c r="B25" s="42"/>
      <c r="C25" s="42"/>
      <c r="D25" s="42"/>
      <c r="E25" s="42"/>
      <c r="F25" s="50"/>
      <c r="G25" s="42"/>
    </row>
    <row r="26" spans="1:7" ht="15" customHeight="1" x14ac:dyDescent="0.25">
      <c r="A26" s="5" t="str">
        <f>LOOKUP(17,'Enter Team Names Here'!$A$5:$A$24,'Enter Team Names Here'!$B$5:$B$24)</f>
        <v>Kincaid 1</v>
      </c>
      <c r="B26" s="43"/>
      <c r="C26" s="43"/>
      <c r="D26" s="43"/>
      <c r="E26" s="43"/>
      <c r="F26" s="51"/>
      <c r="G26" s="43"/>
    </row>
    <row r="27" spans="1:7" ht="15" customHeight="1" x14ac:dyDescent="0.25">
      <c r="A27" s="8"/>
      <c r="B27" s="43"/>
      <c r="C27" s="43"/>
      <c r="D27" s="43"/>
      <c r="E27" s="43"/>
      <c r="F27" s="51"/>
      <c r="G27" s="43"/>
    </row>
    <row r="28" spans="1:7" ht="15" customHeight="1" thickBot="1" x14ac:dyDescent="0.3">
      <c r="A28" s="9"/>
      <c r="B28" s="44"/>
      <c r="C28" s="44"/>
      <c r="D28" s="44"/>
      <c r="E28" s="44"/>
      <c r="F28" s="51"/>
      <c r="G28" s="44"/>
    </row>
    <row r="29" spans="1:7" ht="15" customHeight="1" x14ac:dyDescent="0.25">
      <c r="A29" s="8"/>
      <c r="B29" s="42"/>
      <c r="C29" s="42"/>
      <c r="D29" s="42"/>
      <c r="E29" s="52"/>
      <c r="F29" s="42"/>
      <c r="G29" s="48"/>
    </row>
    <row r="30" spans="1:7" ht="15" customHeight="1" x14ac:dyDescent="0.25">
      <c r="A30" s="5" t="str">
        <f>LOOKUP(21,'Enter Team Names Here'!$A$5:$A$25,'Enter Team Names Here'!$B$5:$B$25)</f>
        <v>Lafleche 2</v>
      </c>
      <c r="B30" s="43"/>
      <c r="C30" s="43"/>
      <c r="D30" s="43"/>
      <c r="E30" s="53"/>
      <c r="F30" s="43"/>
      <c r="G30" s="48"/>
    </row>
    <row r="31" spans="1:7" ht="15" customHeight="1" x14ac:dyDescent="0.25">
      <c r="A31" s="8"/>
      <c r="B31" s="43"/>
      <c r="C31" s="43"/>
      <c r="D31" s="43"/>
      <c r="E31" s="53"/>
      <c r="F31" s="43"/>
      <c r="G31" s="48"/>
    </row>
    <row r="32" spans="1:7" ht="15" customHeight="1" thickBot="1" x14ac:dyDescent="0.3">
      <c r="A32" s="9"/>
      <c r="B32" s="44"/>
      <c r="C32" s="44"/>
      <c r="D32" s="44"/>
      <c r="E32" s="54"/>
      <c r="F32" s="44"/>
      <c r="G32" s="49"/>
    </row>
    <row r="33" spans="1:4" ht="8.25" customHeight="1" x14ac:dyDescent="0.3">
      <c r="A33" s="10"/>
    </row>
    <row r="34" spans="1:4" s="38" customFormat="1" ht="14.25" customHeight="1" x14ac:dyDescent="0.2">
      <c r="A34" s="35" t="str">
        <f>CONCATENATE("Game ",'Game Numbers'!A2)</f>
        <v>Game 1</v>
      </c>
      <c r="B34" s="36" t="str">
        <f>$A$10</f>
        <v>Glentworth 4</v>
      </c>
      <c r="C34" s="37" t="s">
        <v>31</v>
      </c>
      <c r="D34" s="36" t="str">
        <f>$A$30</f>
        <v>Lafleche 2</v>
      </c>
    </row>
    <row r="35" spans="1:4" s="38" customFormat="1" ht="14.25" customHeight="1" x14ac:dyDescent="0.2">
      <c r="A35" s="35" t="str">
        <f>CONCATENATE("Game ",'Game Numbers'!A3)</f>
        <v>Game 2</v>
      </c>
      <c r="B35" s="36" t="str">
        <f>$A$18</f>
        <v>Mankota 2</v>
      </c>
      <c r="C35" s="37" t="s">
        <v>31</v>
      </c>
      <c r="D35" s="36" t="str">
        <f>$A$22</f>
        <v>Gravelbourg</v>
      </c>
    </row>
    <row r="36" spans="1:4" s="38" customFormat="1" ht="14.25" customHeight="1" x14ac:dyDescent="0.2">
      <c r="A36" s="35" t="str">
        <f>CONCATENATE("Game ",'Game Numbers'!A4)</f>
        <v xml:space="preserve">Game </v>
      </c>
      <c r="B36" s="36" t="str">
        <f>$A$26</f>
        <v>Kincaid 1</v>
      </c>
      <c r="C36" s="37" t="s">
        <v>31</v>
      </c>
      <c r="D36" s="36" t="str">
        <f>$A$14</f>
        <v>ACHS 2</v>
      </c>
    </row>
    <row r="37" spans="1:4" s="38" customFormat="1" ht="14.25" customHeight="1" x14ac:dyDescent="0.2">
      <c r="A37" s="37" t="str">
        <f>CONCATENATE("Game ",'Game Numbers'!A11)</f>
        <v xml:space="preserve">Game </v>
      </c>
      <c r="B37" s="36" t="str">
        <f>$A$10</f>
        <v>Glentworth 4</v>
      </c>
      <c r="C37" s="37" t="s">
        <v>31</v>
      </c>
      <c r="D37" s="36" t="str">
        <f>$A$18</f>
        <v>Mankota 2</v>
      </c>
    </row>
    <row r="38" spans="1:4" s="38" customFormat="1" ht="14.25" customHeight="1" x14ac:dyDescent="0.2">
      <c r="A38" s="37" t="str">
        <f>CONCATENATE("Game ",'Game Numbers'!A12)</f>
        <v xml:space="preserve">Game </v>
      </c>
      <c r="B38" s="36" t="str">
        <f>$A$14</f>
        <v>ACHS 2</v>
      </c>
      <c r="C38" s="37" t="s">
        <v>31</v>
      </c>
      <c r="D38" s="36" t="str">
        <f>$A$30</f>
        <v>Lafleche 2</v>
      </c>
    </row>
    <row r="39" spans="1:4" s="38" customFormat="1" ht="14.25" customHeight="1" x14ac:dyDescent="0.2">
      <c r="A39" s="37" t="str">
        <f>CONCATENATE("Game ",'Game Numbers'!A13)</f>
        <v xml:space="preserve">Game </v>
      </c>
      <c r="B39" s="36" t="str">
        <f>$A$22</f>
        <v>Gravelbourg</v>
      </c>
      <c r="C39" s="37" t="s">
        <v>31</v>
      </c>
      <c r="D39" s="36" t="str">
        <f>$A$26</f>
        <v>Kincaid 1</v>
      </c>
    </row>
    <row r="40" spans="1:4" s="38" customFormat="1" ht="14.25" customHeight="1" x14ac:dyDescent="0.2">
      <c r="A40" s="37" t="str">
        <f>CONCATENATE("Game ",'Game Numbers'!A20)</f>
        <v xml:space="preserve">Game </v>
      </c>
      <c r="B40" s="36" t="str">
        <f>$A$18</f>
        <v>Mankota 2</v>
      </c>
      <c r="C40" s="37" t="s">
        <v>31</v>
      </c>
      <c r="D40" s="36" t="str">
        <f>$A$30</f>
        <v>Lafleche 2</v>
      </c>
    </row>
    <row r="41" spans="1:4" s="38" customFormat="1" ht="14.25" customHeight="1" x14ac:dyDescent="0.2">
      <c r="A41" s="37" t="str">
        <f>CONCATENATE("Game ",'Game Numbers'!A21)</f>
        <v xml:space="preserve">Game </v>
      </c>
      <c r="B41" s="36" t="str">
        <f>$A$10</f>
        <v>Glentworth 4</v>
      </c>
      <c r="C41" s="37" t="s">
        <v>31</v>
      </c>
      <c r="D41" s="36" t="str">
        <f>$A$26</f>
        <v>Kincaid 1</v>
      </c>
    </row>
    <row r="42" spans="1:4" s="38" customFormat="1" ht="14.25" customHeight="1" x14ac:dyDescent="0.2">
      <c r="A42" s="37" t="str">
        <f>CONCATENATE("Game ",'Game Numbers'!A22)</f>
        <v xml:space="preserve">Game </v>
      </c>
      <c r="B42" s="36" t="str">
        <f>$A$14</f>
        <v>ACHS 2</v>
      </c>
      <c r="C42" s="37" t="s">
        <v>31</v>
      </c>
      <c r="D42" s="36" t="str">
        <f>$A$22</f>
        <v>Gravelbourg</v>
      </c>
    </row>
    <row r="43" spans="1:4" s="38" customFormat="1" ht="14.25" customHeight="1" x14ac:dyDescent="0.2">
      <c r="A43" s="37" t="str">
        <f>CONCATENATE("Game ",'Game Numbers'!A29)</f>
        <v xml:space="preserve">Game </v>
      </c>
      <c r="B43" s="36" t="str">
        <f>$A$18</f>
        <v>Mankota 2</v>
      </c>
      <c r="C43" s="37" t="s">
        <v>31</v>
      </c>
      <c r="D43" s="36" t="str">
        <f>$A$26</f>
        <v>Kincaid 1</v>
      </c>
    </row>
    <row r="44" spans="1:4" s="38" customFormat="1" ht="14.25" customHeight="1" x14ac:dyDescent="0.2">
      <c r="A44" s="37" t="str">
        <f>CONCATENATE("Game ",'Game Numbers'!A30)</f>
        <v xml:space="preserve">Game </v>
      </c>
      <c r="B44" s="36" t="str">
        <f>$A$22</f>
        <v>Gravelbourg</v>
      </c>
      <c r="C44" s="37" t="s">
        <v>31</v>
      </c>
      <c r="D44" s="36" t="str">
        <f>$A$30</f>
        <v>Lafleche 2</v>
      </c>
    </row>
    <row r="45" spans="1:4" s="38" customFormat="1" ht="14.25" customHeight="1" x14ac:dyDescent="0.2">
      <c r="A45" s="37" t="str">
        <f>CONCATENATE("Game ",'Game Numbers'!A31)</f>
        <v xml:space="preserve">Game </v>
      </c>
      <c r="B45" s="36" t="str">
        <f>$A$10</f>
        <v>Glentworth 4</v>
      </c>
      <c r="C45" s="37" t="s">
        <v>31</v>
      </c>
      <c r="D45" s="36" t="str">
        <f>$A$14</f>
        <v>ACHS 2</v>
      </c>
    </row>
    <row r="46" spans="1:4" s="38" customFormat="1" ht="14.25" customHeight="1" x14ac:dyDescent="0.2">
      <c r="A46" s="37" t="str">
        <f>CONCATENATE("Game ",'Game Numbers'!A38)</f>
        <v xml:space="preserve">Game </v>
      </c>
      <c r="B46" s="36" t="str">
        <f>$A$26</f>
        <v>Kincaid 1</v>
      </c>
      <c r="C46" s="37" t="s">
        <v>31</v>
      </c>
      <c r="D46" s="36" t="str">
        <f>$A$30</f>
        <v>Lafleche 2</v>
      </c>
    </row>
    <row r="47" spans="1:4" s="38" customFormat="1" ht="14.25" customHeight="1" x14ac:dyDescent="0.2">
      <c r="A47" s="37" t="str">
        <f>CONCATENATE("Game ",'Game Numbers'!A39)</f>
        <v xml:space="preserve">Game </v>
      </c>
      <c r="B47" s="36" t="str">
        <f>$A$10</f>
        <v>Glentworth 4</v>
      </c>
      <c r="C47" s="37" t="s">
        <v>31</v>
      </c>
      <c r="D47" s="36" t="str">
        <f>$A$22</f>
        <v>Gravelbourg</v>
      </c>
    </row>
    <row r="48" spans="1:4" s="38" customFormat="1" ht="14.25" customHeight="1" x14ac:dyDescent="0.2">
      <c r="A48" s="37" t="str">
        <f>CONCATENATE("Game ",'Game Numbers'!A40)</f>
        <v xml:space="preserve">Game </v>
      </c>
      <c r="B48" s="36" t="str">
        <f>$A$14</f>
        <v>ACHS 2</v>
      </c>
      <c r="C48" s="37" t="s">
        <v>31</v>
      </c>
      <c r="D48" s="36" t="str">
        <f>$A$18</f>
        <v>Mankota 2</v>
      </c>
    </row>
  </sheetData>
  <mergeCells count="36">
    <mergeCell ref="G13:G16"/>
    <mergeCell ref="B9:B12"/>
    <mergeCell ref="C9:C12"/>
    <mergeCell ref="D9:D12"/>
    <mergeCell ref="E9:E12"/>
    <mergeCell ref="F9:F12"/>
    <mergeCell ref="G9:G12"/>
    <mergeCell ref="B13:B16"/>
    <mergeCell ref="C13:C16"/>
    <mergeCell ref="D13:D16"/>
    <mergeCell ref="E13:E16"/>
    <mergeCell ref="F13:F16"/>
    <mergeCell ref="G21:G24"/>
    <mergeCell ref="B17:B20"/>
    <mergeCell ref="C17:C20"/>
    <mergeCell ref="D17:D20"/>
    <mergeCell ref="E17:E20"/>
    <mergeCell ref="F17:F20"/>
    <mergeCell ref="G17:G20"/>
    <mergeCell ref="B21:B24"/>
    <mergeCell ref="C21:C24"/>
    <mergeCell ref="D21:D24"/>
    <mergeCell ref="E21:E24"/>
    <mergeCell ref="F21:F24"/>
    <mergeCell ref="G29:G32"/>
    <mergeCell ref="B25:B28"/>
    <mergeCell ref="C25:C28"/>
    <mergeCell ref="D25:D28"/>
    <mergeCell ref="E25:E28"/>
    <mergeCell ref="F25:F28"/>
    <mergeCell ref="G25:G28"/>
    <mergeCell ref="B29:B32"/>
    <mergeCell ref="C29:C32"/>
    <mergeCell ref="D29:D32"/>
    <mergeCell ref="E29:E32"/>
    <mergeCell ref="F29:F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42" workbookViewId="0">
      <selection activeCell="A49" sqref="A49:XFD49"/>
    </sheetView>
  </sheetViews>
  <sheetFormatPr defaultRowHeight="15" x14ac:dyDescent="0.25"/>
  <cols>
    <col min="1" max="6" width="18.85546875" customWidth="1"/>
  </cols>
  <sheetData>
    <row r="1" spans="1:4" x14ac:dyDescent="0.25">
      <c r="A1" s="11"/>
      <c r="C1" s="19" t="str">
        <f>'Pool A'!C1</f>
        <v>Mankota/Kincaid Invitational</v>
      </c>
    </row>
    <row r="2" spans="1:4" x14ac:dyDescent="0.25">
      <c r="A2" s="25" t="s">
        <v>25</v>
      </c>
      <c r="C2" s="19" t="str">
        <f>'Pool A'!C3</f>
        <v>Boys Doubles</v>
      </c>
    </row>
    <row r="3" spans="1:4" ht="14.25" customHeight="1" x14ac:dyDescent="0.25">
      <c r="A3" s="13" t="str">
        <f>"Game "&amp;'Game Numbers'!A47</f>
        <v>Game 55</v>
      </c>
      <c r="B3" s="11"/>
    </row>
    <row r="4" spans="1:4" ht="14.25" customHeight="1" x14ac:dyDescent="0.25">
      <c r="A4" s="15"/>
      <c r="B4" s="25"/>
    </row>
    <row r="5" spans="1:4" ht="14.25" customHeight="1" x14ac:dyDescent="0.25">
      <c r="A5" s="16"/>
      <c r="B5" s="13" t="str">
        <f>"Game "&amp;'Game Numbers'!A53</f>
        <v>Game 61</v>
      </c>
      <c r="C5" s="14"/>
    </row>
    <row r="6" spans="1:4" ht="14.25" customHeight="1" x14ac:dyDescent="0.25">
      <c r="A6" s="26" t="s">
        <v>24</v>
      </c>
      <c r="B6" s="15"/>
      <c r="C6" s="12"/>
    </row>
    <row r="7" spans="1:4" ht="14.25" customHeight="1" x14ac:dyDescent="0.25">
      <c r="B7" s="16"/>
      <c r="C7" s="15"/>
    </row>
    <row r="8" spans="1:4" ht="14.25" customHeight="1" x14ac:dyDescent="0.25">
      <c r="B8" s="26" t="s">
        <v>2</v>
      </c>
      <c r="C8" s="15"/>
    </row>
    <row r="9" spans="1:4" ht="14.25" customHeight="1" x14ac:dyDescent="0.25">
      <c r="A9" s="23"/>
      <c r="C9" s="13" t="str">
        <f>"Game "&amp;'Game Numbers'!A59</f>
        <v>Game 67</v>
      </c>
      <c r="D9" s="14"/>
    </row>
    <row r="10" spans="1:4" ht="14.25" customHeight="1" x14ac:dyDescent="0.25">
      <c r="A10" s="25" t="s">
        <v>26</v>
      </c>
      <c r="C10" s="15"/>
      <c r="D10" s="12"/>
    </row>
    <row r="11" spans="1:4" ht="14.25" customHeight="1" x14ac:dyDescent="0.25">
      <c r="A11" s="13" t="str">
        <f>"Game "&amp;'Game Numbers'!A48</f>
        <v>Game 56</v>
      </c>
      <c r="B11" s="23"/>
      <c r="C11" s="15"/>
      <c r="D11" s="15"/>
    </row>
    <row r="12" spans="1:4" ht="14.25" customHeight="1" x14ac:dyDescent="0.25">
      <c r="A12" s="15"/>
      <c r="B12" s="25"/>
      <c r="C12" s="15"/>
      <c r="D12" s="15"/>
    </row>
    <row r="13" spans="1:4" ht="14.25" customHeight="1" x14ac:dyDescent="0.25">
      <c r="A13" s="16"/>
      <c r="B13" s="13" t="str">
        <f>"Game "&amp;'Game Numbers'!A54</f>
        <v>Game 62</v>
      </c>
      <c r="C13" s="24"/>
      <c r="D13" s="15"/>
    </row>
    <row r="14" spans="1:4" ht="14.25" customHeight="1" x14ac:dyDescent="0.25">
      <c r="A14" s="26" t="s">
        <v>20</v>
      </c>
      <c r="B14" s="15"/>
      <c r="D14" s="15"/>
    </row>
    <row r="15" spans="1:4" ht="14.25" customHeight="1" x14ac:dyDescent="0.25">
      <c r="B15" s="16"/>
      <c r="D15" s="15"/>
    </row>
    <row r="16" spans="1:4" ht="14.25" customHeight="1" x14ac:dyDescent="0.25">
      <c r="B16" s="26" t="s">
        <v>21</v>
      </c>
      <c r="D16" s="15"/>
    </row>
    <row r="17" spans="1:5" ht="14.25" customHeight="1" x14ac:dyDescent="0.25">
      <c r="A17" s="11"/>
      <c r="D17" s="13" t="str">
        <f>"Game "&amp;'Game Numbers'!A62</f>
        <v>Game 70</v>
      </c>
      <c r="E17" s="14"/>
    </row>
    <row r="18" spans="1:5" ht="14.25" customHeight="1" x14ac:dyDescent="0.25">
      <c r="A18" s="25" t="s">
        <v>27</v>
      </c>
      <c r="D18" s="15"/>
      <c r="E18" s="18" t="s">
        <v>17</v>
      </c>
    </row>
    <row r="19" spans="1:5" ht="14.25" customHeight="1" x14ac:dyDescent="0.25">
      <c r="A19" s="13" t="str">
        <f>"Game "&amp;'Game Numbers'!A49</f>
        <v>Game 57</v>
      </c>
      <c r="B19" s="11"/>
      <c r="D19" s="15"/>
    </row>
    <row r="20" spans="1:5" ht="14.25" customHeight="1" x14ac:dyDescent="0.25">
      <c r="A20" s="15"/>
      <c r="B20" s="25"/>
      <c r="D20" s="15"/>
    </row>
    <row r="21" spans="1:5" ht="14.25" customHeight="1" x14ac:dyDescent="0.25">
      <c r="A21" s="16"/>
      <c r="B21" s="13" t="str">
        <f>"Game "&amp;'Game Numbers'!A55</f>
        <v>Game 63</v>
      </c>
      <c r="C21" s="14"/>
      <c r="D21" s="15"/>
    </row>
    <row r="22" spans="1:5" ht="14.25" customHeight="1" x14ac:dyDescent="0.25">
      <c r="A22" s="26" t="s">
        <v>3</v>
      </c>
      <c r="B22" s="15"/>
      <c r="C22" s="12"/>
      <c r="D22" s="15"/>
    </row>
    <row r="23" spans="1:5" ht="14.25" customHeight="1" x14ac:dyDescent="0.25">
      <c r="B23" s="16"/>
      <c r="C23" s="15"/>
      <c r="D23" s="15"/>
    </row>
    <row r="24" spans="1:5" ht="14.25" customHeight="1" x14ac:dyDescent="0.25">
      <c r="B24" s="26" t="s">
        <v>19</v>
      </c>
      <c r="C24" s="15"/>
      <c r="D24" s="15"/>
    </row>
    <row r="25" spans="1:5" ht="14.25" customHeight="1" x14ac:dyDescent="0.25">
      <c r="A25" s="11"/>
      <c r="C25" s="13" t="str">
        <f>"Game "&amp;'Game Numbers'!A60</f>
        <v>Game 68</v>
      </c>
      <c r="D25" s="24"/>
    </row>
    <row r="26" spans="1:5" ht="14.25" customHeight="1" x14ac:dyDescent="0.25">
      <c r="A26" s="25" t="s">
        <v>28</v>
      </c>
      <c r="C26" s="15"/>
    </row>
    <row r="27" spans="1:5" ht="14.25" customHeight="1" x14ac:dyDescent="0.25">
      <c r="A27" s="13" t="str">
        <f>"Game "&amp;'Game Numbers'!A50</f>
        <v>Game 58</v>
      </c>
      <c r="B27" s="11"/>
      <c r="C27" s="15"/>
    </row>
    <row r="28" spans="1:5" ht="14.25" customHeight="1" x14ac:dyDescent="0.25">
      <c r="A28" s="15"/>
      <c r="B28" s="25"/>
      <c r="C28" s="15"/>
    </row>
    <row r="29" spans="1:5" ht="14.25" customHeight="1" x14ac:dyDescent="0.25">
      <c r="A29" s="16"/>
      <c r="B29" s="13" t="str">
        <f>"Game "&amp;'Game Numbers'!A56</f>
        <v>Game 64</v>
      </c>
      <c r="C29" s="24"/>
    </row>
    <row r="30" spans="1:5" ht="14.25" customHeight="1" x14ac:dyDescent="0.25">
      <c r="A30" s="26" t="s">
        <v>18</v>
      </c>
      <c r="B30" s="15"/>
    </row>
    <row r="31" spans="1:5" ht="14.25" customHeight="1" x14ac:dyDescent="0.25">
      <c r="B31" s="16"/>
    </row>
    <row r="32" spans="1:5" ht="14.25" customHeight="1" x14ac:dyDescent="0.25">
      <c r="B32" s="26" t="s">
        <v>22</v>
      </c>
    </row>
    <row r="33" spans="1:5" ht="14.25" customHeight="1" x14ac:dyDescent="0.25">
      <c r="A33" s="11"/>
    </row>
    <row r="34" spans="1:5" ht="14.25" customHeight="1" x14ac:dyDescent="0.25">
      <c r="A34" s="25" t="str">
        <f>"L"&amp;'Game Numbers'!A53</f>
        <v>L61</v>
      </c>
      <c r="B34" s="17"/>
      <c r="C34" s="17"/>
    </row>
    <row r="35" spans="1:5" ht="14.25" customHeight="1" x14ac:dyDescent="0.25">
      <c r="A35" s="13" t="str">
        <f>"Game "&amp;'Game Numbers'!A51</f>
        <v>Game 59</v>
      </c>
      <c r="B35" s="14"/>
      <c r="C35" s="17"/>
    </row>
    <row r="36" spans="1:5" ht="14.25" customHeight="1" x14ac:dyDescent="0.25">
      <c r="A36" s="15"/>
      <c r="B36" s="15"/>
      <c r="C36" s="17"/>
      <c r="D36" s="17"/>
    </row>
    <row r="37" spans="1:5" ht="14.25" customHeight="1" x14ac:dyDescent="0.25">
      <c r="A37" s="15"/>
      <c r="B37" s="13" t="str">
        <f>"Game "&amp;'Game Numbers'!A57</f>
        <v>Game 65</v>
      </c>
      <c r="C37" s="14"/>
    </row>
    <row r="38" spans="1:5" ht="14.25" customHeight="1" x14ac:dyDescent="0.25">
      <c r="A38" s="32" t="str">
        <f>"L"&amp;'Game Numbers'!A54</f>
        <v>L62</v>
      </c>
      <c r="B38" s="15"/>
      <c r="C38" s="15"/>
      <c r="D38" s="17"/>
    </row>
    <row r="39" spans="1:5" ht="14.25" customHeight="1" x14ac:dyDescent="0.25">
      <c r="A39" s="17"/>
      <c r="B39" s="16"/>
      <c r="C39" s="15"/>
      <c r="D39" s="17"/>
    </row>
    <row r="40" spans="1:5" ht="14.25" customHeight="1" x14ac:dyDescent="0.25">
      <c r="A40" s="17"/>
      <c r="B40" s="32" t="str">
        <f>"L"&amp;'Game Numbers'!A60</f>
        <v>L68</v>
      </c>
      <c r="C40" s="15"/>
      <c r="D40" s="17"/>
    </row>
    <row r="41" spans="1:5" ht="14.25" customHeight="1" x14ac:dyDescent="0.25">
      <c r="A41" s="11"/>
      <c r="B41" s="17"/>
      <c r="C41" s="13" t="str">
        <f>"Game "&amp;'Game Numbers'!A61</f>
        <v>Game 69</v>
      </c>
      <c r="D41" s="14"/>
    </row>
    <row r="42" spans="1:5" ht="14.25" customHeight="1" x14ac:dyDescent="0.25">
      <c r="A42" s="25" t="str">
        <f>"L"&amp;'Game Numbers'!A55</f>
        <v>L63</v>
      </c>
      <c r="B42" s="17"/>
      <c r="C42" s="15"/>
      <c r="D42" s="15"/>
    </row>
    <row r="43" spans="1:5" ht="14.25" customHeight="1" x14ac:dyDescent="0.25">
      <c r="A43" s="13" t="str">
        <f>"Game "&amp;'Game Numbers'!A52</f>
        <v>Game 60</v>
      </c>
      <c r="B43" s="11"/>
      <c r="C43" s="15"/>
      <c r="D43" s="15"/>
    </row>
    <row r="44" spans="1:5" ht="14.25" customHeight="1" x14ac:dyDescent="0.25">
      <c r="A44" s="15"/>
      <c r="B44" s="15"/>
      <c r="C44" s="15"/>
      <c r="D44" s="13" t="str">
        <f>"*Game "&amp;'Game Numbers'!A63</f>
        <v>*Game 71</v>
      </c>
      <c r="E44" s="14"/>
    </row>
    <row r="45" spans="1:5" ht="14.25" customHeight="1" x14ac:dyDescent="0.25">
      <c r="A45" s="16"/>
      <c r="B45" s="13" t="str">
        <f>"Game "&amp;'Game Numbers'!A58</f>
        <v>Game 66</v>
      </c>
      <c r="C45" s="16"/>
      <c r="D45" s="15"/>
      <c r="E45" s="18" t="s">
        <v>23</v>
      </c>
    </row>
    <row r="46" spans="1:5" ht="14.25" customHeight="1" x14ac:dyDescent="0.25">
      <c r="A46" s="32" t="str">
        <f>"L"&amp;'Game Numbers'!A56</f>
        <v>L64</v>
      </c>
      <c r="B46" s="15"/>
      <c r="C46" s="17"/>
      <c r="D46" s="15"/>
    </row>
    <row r="47" spans="1:5" ht="14.25" customHeight="1" x14ac:dyDescent="0.25">
      <c r="A47" s="27"/>
      <c r="B47" s="16"/>
      <c r="C47" s="17"/>
      <c r="D47" s="16"/>
    </row>
    <row r="48" spans="1:5" ht="14.25" customHeight="1" x14ac:dyDescent="0.25">
      <c r="A48" s="17"/>
      <c r="B48" s="32" t="str">
        <f>"L"&amp;'Game Numbers'!A59</f>
        <v>L67</v>
      </c>
      <c r="C48" s="28"/>
      <c r="D48" s="32" t="str">
        <f>"L"&amp;'Game Numbers'!A62</f>
        <v>L70</v>
      </c>
    </row>
    <row r="49" spans="1:6" ht="13.5" customHeight="1" x14ac:dyDescent="0.25">
      <c r="A49" t="s">
        <v>32</v>
      </c>
      <c r="C49" s="17"/>
      <c r="D49" s="17"/>
      <c r="E49" s="17"/>
      <c r="F49" s="17"/>
    </row>
    <row r="50" spans="1:6" x14ac:dyDescent="0.25">
      <c r="C50" s="17"/>
      <c r="D50" s="17"/>
      <c r="E50" s="17"/>
      <c r="F50" s="17"/>
    </row>
  </sheetData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27" sqref="B27:B36"/>
    </sheetView>
  </sheetViews>
  <sheetFormatPr defaultRowHeight="15" x14ac:dyDescent="0.25"/>
  <cols>
    <col min="1" max="1" width="11.28515625" customWidth="1"/>
    <col min="2" max="2" width="14.7109375" customWidth="1"/>
  </cols>
  <sheetData>
    <row r="1" spans="1:4" x14ac:dyDescent="0.25">
      <c r="A1" t="s">
        <v>5</v>
      </c>
      <c r="B1" s="20" t="s">
        <v>42</v>
      </c>
      <c r="D1" t="s">
        <v>6</v>
      </c>
    </row>
    <row r="2" spans="1:4" x14ac:dyDescent="0.25">
      <c r="A2" t="s">
        <v>7</v>
      </c>
      <c r="B2" s="20" t="s">
        <v>43</v>
      </c>
      <c r="D2" t="s">
        <v>8</v>
      </c>
    </row>
    <row r="4" spans="1:4" x14ac:dyDescent="0.25">
      <c r="A4" t="s">
        <v>1</v>
      </c>
      <c r="B4" t="s">
        <v>4</v>
      </c>
    </row>
    <row r="5" spans="1:4" x14ac:dyDescent="0.25">
      <c r="A5">
        <v>1</v>
      </c>
      <c r="B5" s="20" t="s">
        <v>44</v>
      </c>
    </row>
    <row r="6" spans="1:4" x14ac:dyDescent="0.25">
      <c r="A6">
        <v>2</v>
      </c>
      <c r="B6" s="20" t="s">
        <v>39</v>
      </c>
    </row>
    <row r="7" spans="1:4" x14ac:dyDescent="0.25">
      <c r="A7">
        <v>3</v>
      </c>
      <c r="B7" s="20" t="s">
        <v>34</v>
      </c>
    </row>
    <row r="8" spans="1:4" x14ac:dyDescent="0.25">
      <c r="A8">
        <v>4</v>
      </c>
      <c r="B8" s="20" t="s">
        <v>53</v>
      </c>
    </row>
    <row r="9" spans="1:4" x14ac:dyDescent="0.25">
      <c r="A9">
        <v>5</v>
      </c>
      <c r="B9" s="20" t="s">
        <v>40</v>
      </c>
    </row>
    <row r="10" spans="1:4" x14ac:dyDescent="0.25">
      <c r="A10">
        <v>6</v>
      </c>
      <c r="B10" s="20" t="s">
        <v>48</v>
      </c>
    </row>
    <row r="11" spans="1:4" x14ac:dyDescent="0.25">
      <c r="A11">
        <v>7</v>
      </c>
      <c r="B11" s="20" t="s">
        <v>37</v>
      </c>
    </row>
    <row r="12" spans="1:4" x14ac:dyDescent="0.25">
      <c r="A12">
        <v>8</v>
      </c>
      <c r="B12" s="20" t="s">
        <v>38</v>
      </c>
    </row>
    <row r="13" spans="1:4" x14ac:dyDescent="0.25">
      <c r="A13">
        <v>9</v>
      </c>
      <c r="B13" s="20" t="s">
        <v>35</v>
      </c>
    </row>
    <row r="14" spans="1:4" x14ac:dyDescent="0.25">
      <c r="A14">
        <v>10</v>
      </c>
      <c r="B14" s="20" t="s">
        <v>55</v>
      </c>
    </row>
    <row r="15" spans="1:4" x14ac:dyDescent="0.25">
      <c r="A15">
        <v>11</v>
      </c>
      <c r="B15" s="20" t="s">
        <v>49</v>
      </c>
    </row>
    <row r="16" spans="1:4" x14ac:dyDescent="0.25">
      <c r="A16">
        <v>12</v>
      </c>
      <c r="B16" s="20" t="s">
        <v>45</v>
      </c>
    </row>
    <row r="17" spans="1:2" x14ac:dyDescent="0.25">
      <c r="A17">
        <v>13</v>
      </c>
      <c r="B17" s="20" t="s">
        <v>47</v>
      </c>
    </row>
    <row r="18" spans="1:2" x14ac:dyDescent="0.25">
      <c r="A18">
        <v>14</v>
      </c>
      <c r="B18" s="20" t="s">
        <v>52</v>
      </c>
    </row>
    <row r="19" spans="1:2" x14ac:dyDescent="0.25">
      <c r="A19">
        <v>15</v>
      </c>
      <c r="B19" s="20" t="s">
        <v>33</v>
      </c>
    </row>
    <row r="20" spans="1:2" x14ac:dyDescent="0.25">
      <c r="A20">
        <v>16</v>
      </c>
      <c r="B20" s="20" t="s">
        <v>36</v>
      </c>
    </row>
    <row r="21" spans="1:2" x14ac:dyDescent="0.25">
      <c r="A21">
        <v>17</v>
      </c>
      <c r="B21" s="20" t="s">
        <v>41</v>
      </c>
    </row>
    <row r="22" spans="1:2" x14ac:dyDescent="0.25">
      <c r="A22">
        <v>18</v>
      </c>
      <c r="B22" s="20" t="s">
        <v>50</v>
      </c>
    </row>
    <row r="23" spans="1:2" x14ac:dyDescent="0.25">
      <c r="A23">
        <v>19</v>
      </c>
      <c r="B23" s="20" t="s">
        <v>54</v>
      </c>
    </row>
    <row r="24" spans="1:2" x14ac:dyDescent="0.25">
      <c r="A24">
        <v>20</v>
      </c>
      <c r="B24" s="20" t="s">
        <v>46</v>
      </c>
    </row>
    <row r="25" spans="1:2" x14ac:dyDescent="0.25">
      <c r="A25">
        <v>21</v>
      </c>
      <c r="B25" s="20" t="s">
        <v>51</v>
      </c>
    </row>
    <row r="26" spans="1:2" x14ac:dyDescent="0.25">
      <c r="B26" t="s">
        <v>9</v>
      </c>
    </row>
    <row r="35" spans="1:2" x14ac:dyDescent="0.25">
      <c r="A35" t="s">
        <v>29</v>
      </c>
    </row>
    <row r="36" spans="1:2" x14ac:dyDescent="0.25">
      <c r="A36" t="s">
        <v>30</v>
      </c>
      <c r="B36">
        <v>40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B51" sqref="B51"/>
    </sheetView>
  </sheetViews>
  <sheetFormatPr defaultRowHeight="15" x14ac:dyDescent="0.25"/>
  <sheetData>
    <row r="1" spans="1:2" x14ac:dyDescent="0.25">
      <c r="A1" t="s">
        <v>56</v>
      </c>
    </row>
    <row r="2" spans="1:2" x14ac:dyDescent="0.25">
      <c r="A2" s="39">
        <v>1</v>
      </c>
      <c r="B2" t="s">
        <v>57</v>
      </c>
    </row>
    <row r="3" spans="1:2" x14ac:dyDescent="0.25">
      <c r="A3" s="39">
        <v>2</v>
      </c>
      <c r="B3" t="s">
        <v>58</v>
      </c>
    </row>
    <row r="4" spans="1:2" x14ac:dyDescent="0.25">
      <c r="A4" s="39"/>
    </row>
    <row r="5" spans="1:2" x14ac:dyDescent="0.25">
      <c r="A5" s="39"/>
    </row>
    <row r="6" spans="1:2" x14ac:dyDescent="0.25">
      <c r="A6" s="39"/>
    </row>
    <row r="7" spans="1:2" x14ac:dyDescent="0.25">
      <c r="A7" s="39"/>
    </row>
    <row r="8" spans="1:2" x14ac:dyDescent="0.25">
      <c r="A8" s="39"/>
    </row>
    <row r="9" spans="1:2" x14ac:dyDescent="0.25">
      <c r="A9" s="39"/>
    </row>
    <row r="10" spans="1:2" x14ac:dyDescent="0.25">
      <c r="A10" s="39"/>
    </row>
    <row r="11" spans="1:2" x14ac:dyDescent="0.25">
      <c r="A11" s="39"/>
    </row>
    <row r="12" spans="1:2" x14ac:dyDescent="0.25">
      <c r="A12" s="39"/>
    </row>
    <row r="13" spans="1:2" x14ac:dyDescent="0.25">
      <c r="A13" s="39"/>
    </row>
    <row r="14" spans="1:2" x14ac:dyDescent="0.25">
      <c r="A14" s="39"/>
    </row>
    <row r="15" spans="1:2" x14ac:dyDescent="0.25">
      <c r="A15" s="39"/>
    </row>
    <row r="16" spans="1:2" x14ac:dyDescent="0.25">
      <c r="A16" s="39"/>
    </row>
    <row r="17" spans="1:1" x14ac:dyDescent="0.25">
      <c r="A17" s="39"/>
    </row>
    <row r="18" spans="1:1" x14ac:dyDescent="0.25">
      <c r="A18" s="39"/>
    </row>
    <row r="19" spans="1:1" x14ac:dyDescent="0.25">
      <c r="A19" s="39"/>
    </row>
    <row r="20" spans="1:1" x14ac:dyDescent="0.25">
      <c r="A20" s="39"/>
    </row>
    <row r="21" spans="1:1" x14ac:dyDescent="0.25">
      <c r="A21" s="39"/>
    </row>
    <row r="22" spans="1:1" x14ac:dyDescent="0.25">
      <c r="A22" s="39"/>
    </row>
    <row r="23" spans="1:1" x14ac:dyDescent="0.25">
      <c r="A23" s="39"/>
    </row>
    <row r="24" spans="1:1" x14ac:dyDescent="0.25">
      <c r="A24" s="39"/>
    </row>
    <row r="25" spans="1:1" x14ac:dyDescent="0.25">
      <c r="A25" s="39"/>
    </row>
    <row r="26" spans="1:1" x14ac:dyDescent="0.25">
      <c r="A26" s="39"/>
    </row>
    <row r="27" spans="1:1" x14ac:dyDescent="0.25">
      <c r="A27" s="39"/>
    </row>
    <row r="28" spans="1:1" x14ac:dyDescent="0.25">
      <c r="A28" s="39"/>
    </row>
    <row r="29" spans="1:1" x14ac:dyDescent="0.25">
      <c r="A29" s="39"/>
    </row>
    <row r="30" spans="1:1" x14ac:dyDescent="0.25">
      <c r="A30" s="39"/>
    </row>
    <row r="31" spans="1:1" x14ac:dyDescent="0.25">
      <c r="A31" s="39"/>
    </row>
    <row r="32" spans="1:1" x14ac:dyDescent="0.25">
      <c r="A32" s="39"/>
    </row>
    <row r="33" spans="1:1" x14ac:dyDescent="0.25">
      <c r="A33" s="39"/>
    </row>
    <row r="34" spans="1:1" x14ac:dyDescent="0.25">
      <c r="A34" s="39"/>
    </row>
    <row r="35" spans="1:1" x14ac:dyDescent="0.25">
      <c r="A35" s="39"/>
    </row>
    <row r="36" spans="1:1" x14ac:dyDescent="0.25">
      <c r="A36" s="39"/>
    </row>
    <row r="37" spans="1:1" x14ac:dyDescent="0.25">
      <c r="A37" s="39"/>
    </row>
    <row r="38" spans="1:1" x14ac:dyDescent="0.25">
      <c r="A38" s="39"/>
    </row>
    <row r="39" spans="1:1" x14ac:dyDescent="0.25">
      <c r="A39" s="39"/>
    </row>
    <row r="40" spans="1:1" x14ac:dyDescent="0.25">
      <c r="A40" s="39"/>
    </row>
    <row r="41" spans="1:1" x14ac:dyDescent="0.25">
      <c r="A41" s="39"/>
    </row>
    <row r="42" spans="1:1" x14ac:dyDescent="0.25">
      <c r="A42" s="39"/>
    </row>
    <row r="43" spans="1:1" x14ac:dyDescent="0.25">
      <c r="A43" s="39"/>
    </row>
    <row r="44" spans="1:1" x14ac:dyDescent="0.25">
      <c r="A44" s="39"/>
    </row>
    <row r="45" spans="1:1" x14ac:dyDescent="0.25">
      <c r="A45" s="39"/>
    </row>
    <row r="46" spans="1:1" x14ac:dyDescent="0.25">
      <c r="A46" s="39"/>
    </row>
    <row r="47" spans="1:1" x14ac:dyDescent="0.25">
      <c r="A47" s="41">
        <v>55</v>
      </c>
    </row>
    <row r="48" spans="1:1" x14ac:dyDescent="0.25">
      <c r="A48" s="41">
        <v>56</v>
      </c>
    </row>
    <row r="49" spans="1:1" x14ac:dyDescent="0.25">
      <c r="A49" s="41">
        <v>57</v>
      </c>
    </row>
    <row r="50" spans="1:1" x14ac:dyDescent="0.25">
      <c r="A50" s="41">
        <v>58</v>
      </c>
    </row>
    <row r="51" spans="1:1" x14ac:dyDescent="0.25">
      <c r="A51" s="41">
        <v>59</v>
      </c>
    </row>
    <row r="52" spans="1:1" x14ac:dyDescent="0.25">
      <c r="A52" s="41">
        <v>60</v>
      </c>
    </row>
    <row r="53" spans="1:1" x14ac:dyDescent="0.25">
      <c r="A53" s="41">
        <v>61</v>
      </c>
    </row>
    <row r="54" spans="1:1" x14ac:dyDescent="0.25">
      <c r="A54" s="41">
        <v>62</v>
      </c>
    </row>
    <row r="55" spans="1:1" x14ac:dyDescent="0.25">
      <c r="A55" s="41">
        <v>63</v>
      </c>
    </row>
    <row r="56" spans="1:1" x14ac:dyDescent="0.25">
      <c r="A56" s="41">
        <v>64</v>
      </c>
    </row>
    <row r="57" spans="1:1" x14ac:dyDescent="0.25">
      <c r="A57" s="41">
        <v>65</v>
      </c>
    </row>
    <row r="58" spans="1:1" x14ac:dyDescent="0.25">
      <c r="A58" s="41">
        <v>66</v>
      </c>
    </row>
    <row r="59" spans="1:1" x14ac:dyDescent="0.25">
      <c r="A59" s="41">
        <v>67</v>
      </c>
    </row>
    <row r="60" spans="1:1" x14ac:dyDescent="0.25">
      <c r="A60" s="41">
        <v>68</v>
      </c>
    </row>
    <row r="61" spans="1:1" x14ac:dyDescent="0.25">
      <c r="A61" s="41">
        <v>69</v>
      </c>
    </row>
    <row r="62" spans="1:1" x14ac:dyDescent="0.25">
      <c r="A62" s="41">
        <v>70</v>
      </c>
    </row>
    <row r="63" spans="1:1" x14ac:dyDescent="0.25">
      <c r="A63" s="41">
        <v>71</v>
      </c>
    </row>
    <row r="64" spans="1:1" x14ac:dyDescent="0.25">
      <c r="A64" s="40"/>
    </row>
    <row r="65" spans="1:1" x14ac:dyDescent="0.25">
      <c r="A65" s="40"/>
    </row>
    <row r="66" spans="1:1" x14ac:dyDescent="0.25">
      <c r="A66" s="40"/>
    </row>
    <row r="67" spans="1:1" x14ac:dyDescent="0.25">
      <c r="A67" s="40"/>
    </row>
    <row r="68" spans="1:1" x14ac:dyDescent="0.25">
      <c r="A68" s="40"/>
    </row>
    <row r="69" spans="1:1" x14ac:dyDescent="0.25">
      <c r="A69" s="40"/>
    </row>
    <row r="70" spans="1:1" x14ac:dyDescent="0.25">
      <c r="A70" s="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Pool A</vt:lpstr>
      <vt:lpstr>Pool B</vt:lpstr>
      <vt:lpstr>Pool C</vt:lpstr>
      <vt:lpstr>Pool D</vt:lpstr>
      <vt:lpstr>Bracket Draw</vt:lpstr>
      <vt:lpstr>Enter Team Names Here</vt:lpstr>
      <vt:lpstr>Game Numbers</vt:lpstr>
    </vt:vector>
  </TitlesOfParts>
  <Company>Prairie South School Division No.210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of Prairie South School Division No. 210</dc:creator>
  <cp:lastModifiedBy>morgan.roger</cp:lastModifiedBy>
  <cp:lastPrinted>2016-03-09T22:44:27Z</cp:lastPrinted>
  <dcterms:created xsi:type="dcterms:W3CDTF">2010-04-07T16:48:21Z</dcterms:created>
  <dcterms:modified xsi:type="dcterms:W3CDTF">2016-03-09T22:45:35Z</dcterms:modified>
</cp:coreProperties>
</file>